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Inseed\1.Dcnp\2.SCN08\PUBLICATION\Pub\Series\Annexes 4\"/>
    </mc:Choice>
  </mc:AlternateContent>
  <xr:revisionPtr revIDLastSave="0" documentId="13_ncr:1_{5AD07564-F74C-4D6B-A388-CD02B7CF3F3D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2018Crt" sheetId="2" r:id="rId1"/>
    <sheet name="2018C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99" i="2" l="1"/>
  <c r="AX99" i="2"/>
  <c r="AY97" i="2"/>
  <c r="AX97" i="2"/>
  <c r="AY96" i="2"/>
  <c r="AX96" i="2"/>
  <c r="AY95" i="2"/>
  <c r="AX95" i="2"/>
  <c r="AY94" i="2"/>
  <c r="AX94" i="2"/>
  <c r="AW93" i="2"/>
  <c r="AV93" i="2"/>
  <c r="AU93" i="2"/>
  <c r="AT93" i="2"/>
  <c r="AS93" i="2"/>
  <c r="AR93" i="2"/>
  <c r="AQ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Z93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AX93" i="2" s="1"/>
  <c r="AY92" i="2"/>
  <c r="AX92" i="2"/>
  <c r="BI90" i="2"/>
  <c r="BK96" i="2" s="1"/>
  <c r="BH90" i="2"/>
  <c r="BK95" i="2" s="1"/>
  <c r="BG90" i="2"/>
  <c r="BK94" i="2" s="1"/>
  <c r="BF90" i="2"/>
  <c r="BE90" i="2"/>
  <c r="BD90" i="2"/>
  <c r="BC90" i="2"/>
  <c r="AZ90" i="2"/>
  <c r="BK97" i="2" s="1"/>
  <c r="AY90" i="2"/>
  <c r="AW90" i="2"/>
  <c r="AV90" i="2"/>
  <c r="AU90" i="2"/>
  <c r="AT90" i="2"/>
  <c r="AS90" i="2"/>
  <c r="AR90" i="2"/>
  <c r="AQ90" i="2"/>
  <c r="AP90" i="2"/>
  <c r="AO90" i="2"/>
  <c r="AN90" i="2"/>
  <c r="AM90" i="2"/>
  <c r="AL90" i="2"/>
  <c r="AK90" i="2"/>
  <c r="AJ90" i="2"/>
  <c r="AI90" i="2"/>
  <c r="AH90" i="2"/>
  <c r="AG90" i="2"/>
  <c r="AG91" i="2" s="1"/>
  <c r="AG98" i="2" s="1"/>
  <c r="AF90" i="2"/>
  <c r="AE90" i="2"/>
  <c r="AD90" i="2"/>
  <c r="AC90" i="2"/>
  <c r="AB90" i="2"/>
  <c r="AA90" i="2"/>
  <c r="Z90" i="2"/>
  <c r="Z91" i="2" s="1"/>
  <c r="Z98" i="2" s="1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BB89" i="2"/>
  <c r="BA89" i="2"/>
  <c r="AX89" i="2"/>
  <c r="C89" i="2" s="1"/>
  <c r="BB88" i="2"/>
  <c r="BA88" i="2" s="1"/>
  <c r="AX88" i="2"/>
  <c r="BB87" i="2"/>
  <c r="BA87" i="2" s="1"/>
  <c r="AX87" i="2"/>
  <c r="C87" i="2" s="1"/>
  <c r="BB86" i="2"/>
  <c r="BA86" i="2"/>
  <c r="AX86" i="2"/>
  <c r="C86" i="2" s="1"/>
  <c r="BB85" i="2"/>
  <c r="BA85" i="2" s="1"/>
  <c r="AX85" i="2"/>
  <c r="BB84" i="2"/>
  <c r="BA84" i="2" s="1"/>
  <c r="AX84" i="2"/>
  <c r="BB83" i="2"/>
  <c r="BA83" i="2"/>
  <c r="AX83" i="2"/>
  <c r="C83" i="2" s="1"/>
  <c r="BB82" i="2"/>
  <c r="BA82" i="2" s="1"/>
  <c r="AX82" i="2"/>
  <c r="BB81" i="2"/>
  <c r="BA81" i="2" s="1"/>
  <c r="AX81" i="2"/>
  <c r="BB80" i="2"/>
  <c r="BA80" i="2"/>
  <c r="AX80" i="2"/>
  <c r="C80" i="2" s="1"/>
  <c r="BB79" i="2"/>
  <c r="BA79" i="2" s="1"/>
  <c r="AX79" i="2"/>
  <c r="BB78" i="2"/>
  <c r="BA78" i="2" s="1"/>
  <c r="AX78" i="2"/>
  <c r="C78" i="2" s="1"/>
  <c r="BB77" i="2"/>
  <c r="BA77" i="2"/>
  <c r="AX77" i="2"/>
  <c r="C77" i="2" s="1"/>
  <c r="BB76" i="2"/>
  <c r="BA76" i="2" s="1"/>
  <c r="AX76" i="2"/>
  <c r="BB75" i="2"/>
  <c r="BA75" i="2" s="1"/>
  <c r="AX75" i="2"/>
  <c r="BB74" i="2"/>
  <c r="BA74" i="2"/>
  <c r="AX74" i="2"/>
  <c r="C74" i="2" s="1"/>
  <c r="BB73" i="2"/>
  <c r="BA73" i="2" s="1"/>
  <c r="AX73" i="2"/>
  <c r="BB72" i="2"/>
  <c r="BA72" i="2" s="1"/>
  <c r="AX72" i="2"/>
  <c r="BB71" i="2"/>
  <c r="BA71" i="2"/>
  <c r="AX71" i="2"/>
  <c r="C71" i="2" s="1"/>
  <c r="BB70" i="2"/>
  <c r="BA70" i="2" s="1"/>
  <c r="AX70" i="2"/>
  <c r="BB69" i="2"/>
  <c r="BA69" i="2" s="1"/>
  <c r="AX69" i="2"/>
  <c r="C69" i="2" s="1"/>
  <c r="BB68" i="2"/>
  <c r="BA68" i="2"/>
  <c r="AX68" i="2"/>
  <c r="C68" i="2" s="1"/>
  <c r="BB67" i="2"/>
  <c r="BA67" i="2" s="1"/>
  <c r="AX67" i="2"/>
  <c r="BB66" i="2"/>
  <c r="BA66" i="2" s="1"/>
  <c r="AX66" i="2"/>
  <c r="BB65" i="2"/>
  <c r="BA65" i="2"/>
  <c r="AX65" i="2"/>
  <c r="C65" i="2" s="1"/>
  <c r="BB64" i="2"/>
  <c r="BA64" i="2" s="1"/>
  <c r="AX64" i="2"/>
  <c r="BB63" i="2"/>
  <c r="BA63" i="2" s="1"/>
  <c r="AX63" i="2"/>
  <c r="BB62" i="2"/>
  <c r="BA62" i="2"/>
  <c r="AX62" i="2"/>
  <c r="C62" i="2" s="1"/>
  <c r="BB61" i="2"/>
  <c r="BA61" i="2" s="1"/>
  <c r="AX61" i="2"/>
  <c r="BB60" i="2"/>
  <c r="BA60" i="2" s="1"/>
  <c r="AX60" i="2"/>
  <c r="C60" i="2" s="1"/>
  <c r="BB59" i="2"/>
  <c r="BA59" i="2"/>
  <c r="AX59" i="2"/>
  <c r="C59" i="2" s="1"/>
  <c r="BB58" i="2"/>
  <c r="BA58" i="2" s="1"/>
  <c r="AX58" i="2"/>
  <c r="BB57" i="2"/>
  <c r="BA57" i="2" s="1"/>
  <c r="AX57" i="2"/>
  <c r="BB56" i="2"/>
  <c r="BA56" i="2"/>
  <c r="AX56" i="2"/>
  <c r="C56" i="2" s="1"/>
  <c r="BB55" i="2"/>
  <c r="BA55" i="2" s="1"/>
  <c r="AX55" i="2"/>
  <c r="BB54" i="2"/>
  <c r="AX54" i="2"/>
  <c r="BB53" i="2"/>
  <c r="BA53" i="2"/>
  <c r="AX53" i="2"/>
  <c r="C53" i="2" s="1"/>
  <c r="BB52" i="2"/>
  <c r="BA52" i="2" s="1"/>
  <c r="AX52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AZ46" i="2"/>
  <c r="BK98" i="2" s="1"/>
  <c r="AY46" i="2"/>
  <c r="AW46" i="2"/>
  <c r="AV46" i="2"/>
  <c r="AV91" i="2" s="1"/>
  <c r="AV98" i="2" s="1"/>
  <c r="AU46" i="2"/>
  <c r="AU91" i="2" s="1"/>
  <c r="AU98" i="2" s="1"/>
  <c r="AT46" i="2"/>
  <c r="AT91" i="2" s="1"/>
  <c r="AT98" i="2" s="1"/>
  <c r="AS46" i="2"/>
  <c r="AR46" i="2"/>
  <c r="AR91" i="2" s="1"/>
  <c r="AR98" i="2" s="1"/>
  <c r="AQ46" i="2"/>
  <c r="AQ91" i="2" s="1"/>
  <c r="AQ98" i="2" s="1"/>
  <c r="AP46" i="2"/>
  <c r="AO46" i="2"/>
  <c r="AN46" i="2"/>
  <c r="AN91" i="2" s="1"/>
  <c r="AN98" i="2" s="1"/>
  <c r="AM46" i="2"/>
  <c r="AM91" i="2" s="1"/>
  <c r="AM98" i="2" s="1"/>
  <c r="AL46" i="2"/>
  <c r="AL91" i="2" s="1"/>
  <c r="AL98" i="2" s="1"/>
  <c r="AK46" i="2"/>
  <c r="AK91" i="2" s="1"/>
  <c r="AK98" i="2" s="1"/>
  <c r="AJ46" i="2"/>
  <c r="AJ91" i="2" s="1"/>
  <c r="AJ98" i="2" s="1"/>
  <c r="AI46" i="2"/>
  <c r="AI91" i="2" s="1"/>
  <c r="AI98" i="2" s="1"/>
  <c r="AH46" i="2"/>
  <c r="AG46" i="2"/>
  <c r="AF46" i="2"/>
  <c r="AF91" i="2" s="1"/>
  <c r="AF98" i="2" s="1"/>
  <c r="AE46" i="2"/>
  <c r="AE91" i="2" s="1"/>
  <c r="AE98" i="2" s="1"/>
  <c r="AD46" i="2"/>
  <c r="AD91" i="2" s="1"/>
  <c r="AD98" i="2" s="1"/>
  <c r="AC46" i="2"/>
  <c r="AC91" i="2" s="1"/>
  <c r="AC98" i="2" s="1"/>
  <c r="AB46" i="2"/>
  <c r="AB91" i="2" s="1"/>
  <c r="AB98" i="2" s="1"/>
  <c r="AA46" i="2"/>
  <c r="AA91" i="2" s="1"/>
  <c r="AA98" i="2" s="1"/>
  <c r="Z46" i="2"/>
  <c r="Y46" i="2"/>
  <c r="X46" i="2"/>
  <c r="X91" i="2" s="1"/>
  <c r="X98" i="2" s="1"/>
  <c r="W46" i="2"/>
  <c r="W91" i="2" s="1"/>
  <c r="W98" i="2" s="1"/>
  <c r="V46" i="2"/>
  <c r="V91" i="2" s="1"/>
  <c r="V98" i="2" s="1"/>
  <c r="U46" i="2"/>
  <c r="T46" i="2"/>
  <c r="T91" i="2" s="1"/>
  <c r="T98" i="2" s="1"/>
  <c r="S46" i="2"/>
  <c r="S91" i="2" s="1"/>
  <c r="S98" i="2" s="1"/>
  <c r="R46" i="2"/>
  <c r="Q46" i="2"/>
  <c r="P46" i="2"/>
  <c r="P91" i="2" s="1"/>
  <c r="P98" i="2" s="1"/>
  <c r="O46" i="2"/>
  <c r="O91" i="2" s="1"/>
  <c r="O98" i="2" s="1"/>
  <c r="N46" i="2"/>
  <c r="N91" i="2" s="1"/>
  <c r="N98" i="2" s="1"/>
  <c r="M46" i="2"/>
  <c r="M91" i="2" s="1"/>
  <c r="M98" i="2" s="1"/>
  <c r="L46" i="2"/>
  <c r="L91" i="2" s="1"/>
  <c r="J46" i="2"/>
  <c r="BE94" i="2" s="1"/>
  <c r="I46" i="2"/>
  <c r="I91" i="2" s="1"/>
  <c r="H46" i="2"/>
  <c r="G46" i="2"/>
  <c r="G91" i="2" s="1"/>
  <c r="F46" i="2"/>
  <c r="F91" i="2" s="1"/>
  <c r="E46" i="2"/>
  <c r="D46" i="2"/>
  <c r="AX45" i="2"/>
  <c r="K45" i="2" s="1"/>
  <c r="C45" i="2" s="1"/>
  <c r="AX44" i="2"/>
  <c r="K44" i="2" s="1"/>
  <c r="C44" i="2" s="1"/>
  <c r="AX43" i="2"/>
  <c r="K43" i="2" s="1"/>
  <c r="C43" i="2" s="1"/>
  <c r="AX42" i="2"/>
  <c r="K42" i="2" s="1"/>
  <c r="C42" i="2" s="1"/>
  <c r="AX41" i="2"/>
  <c r="K41" i="2" s="1"/>
  <c r="C41" i="2" s="1"/>
  <c r="AX40" i="2"/>
  <c r="K40" i="2" s="1"/>
  <c r="C40" i="2" s="1"/>
  <c r="AX39" i="2"/>
  <c r="K39" i="2" s="1"/>
  <c r="C39" i="2" s="1"/>
  <c r="AX38" i="2"/>
  <c r="K38" i="2" s="1"/>
  <c r="C38" i="2" s="1"/>
  <c r="AX37" i="2"/>
  <c r="K37" i="2" s="1"/>
  <c r="C37" i="2" s="1"/>
  <c r="AX36" i="2"/>
  <c r="K36" i="2" s="1"/>
  <c r="C36" i="2" s="1"/>
  <c r="AX35" i="2"/>
  <c r="K35" i="2" s="1"/>
  <c r="C35" i="2" s="1"/>
  <c r="AX34" i="2"/>
  <c r="K34" i="2" s="1"/>
  <c r="C34" i="2" s="1"/>
  <c r="AX33" i="2"/>
  <c r="K33" i="2" s="1"/>
  <c r="C33" i="2" s="1"/>
  <c r="AX32" i="2"/>
  <c r="K32" i="2" s="1"/>
  <c r="C32" i="2" s="1"/>
  <c r="AX31" i="2"/>
  <c r="K31" i="2" s="1"/>
  <c r="C31" i="2" s="1"/>
  <c r="AX30" i="2"/>
  <c r="K30" i="2" s="1"/>
  <c r="C30" i="2" s="1"/>
  <c r="AX29" i="2"/>
  <c r="K29" i="2" s="1"/>
  <c r="C29" i="2" s="1"/>
  <c r="AX28" i="2"/>
  <c r="K28" i="2" s="1"/>
  <c r="C28" i="2" s="1"/>
  <c r="AX27" i="2"/>
  <c r="K27" i="2" s="1"/>
  <c r="C27" i="2" s="1"/>
  <c r="AX26" i="2"/>
  <c r="K26" i="2" s="1"/>
  <c r="C26" i="2" s="1"/>
  <c r="AX25" i="2"/>
  <c r="K25" i="2" s="1"/>
  <c r="C25" i="2" s="1"/>
  <c r="AX24" i="2"/>
  <c r="K24" i="2" s="1"/>
  <c r="C24" i="2" s="1"/>
  <c r="AX23" i="2"/>
  <c r="K23" i="2" s="1"/>
  <c r="C23" i="2" s="1"/>
  <c r="AX22" i="2"/>
  <c r="K22" i="2" s="1"/>
  <c r="C22" i="2" s="1"/>
  <c r="AX21" i="2"/>
  <c r="K21" i="2" s="1"/>
  <c r="C21" i="2" s="1"/>
  <c r="AX20" i="2"/>
  <c r="K20" i="2" s="1"/>
  <c r="C20" i="2" s="1"/>
  <c r="AX19" i="2"/>
  <c r="K19" i="2" s="1"/>
  <c r="C19" i="2" s="1"/>
  <c r="AX18" i="2"/>
  <c r="K18" i="2" s="1"/>
  <c r="C18" i="2" s="1"/>
  <c r="AX17" i="2"/>
  <c r="K17" i="2" s="1"/>
  <c r="C17" i="2" s="1"/>
  <c r="AX16" i="2"/>
  <c r="K16" i="2" s="1"/>
  <c r="C16" i="2" s="1"/>
  <c r="AX15" i="2"/>
  <c r="K15" i="2" s="1"/>
  <c r="C15" i="2" s="1"/>
  <c r="AX14" i="2"/>
  <c r="K14" i="2" s="1"/>
  <c r="C14" i="2" s="1"/>
  <c r="AX13" i="2"/>
  <c r="K13" i="2" s="1"/>
  <c r="C13" i="2" s="1"/>
  <c r="AX12" i="2"/>
  <c r="K12" i="2" s="1"/>
  <c r="C12" i="2" s="1"/>
  <c r="AX11" i="2"/>
  <c r="K11" i="2" s="1"/>
  <c r="C11" i="2" s="1"/>
  <c r="AX10" i="2"/>
  <c r="K10" i="2" s="1"/>
  <c r="C10" i="2" s="1"/>
  <c r="AX9" i="2"/>
  <c r="K9" i="2" s="1"/>
  <c r="C9" i="2" s="1"/>
  <c r="AX8" i="2"/>
  <c r="K8" i="2" s="1"/>
  <c r="BF102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J91" i="2" l="1"/>
  <c r="BB90" i="2"/>
  <c r="AS91" i="2"/>
  <c r="AS98" i="2" s="1"/>
  <c r="C52" i="2"/>
  <c r="C55" i="2"/>
  <c r="C58" i="2"/>
  <c r="C61" i="2"/>
  <c r="C64" i="2"/>
  <c r="C67" i="2"/>
  <c r="C70" i="2"/>
  <c r="C73" i="2"/>
  <c r="C76" i="2"/>
  <c r="C79" i="2"/>
  <c r="C82" i="2"/>
  <c r="C85" i="2"/>
  <c r="C88" i="2"/>
  <c r="U91" i="2"/>
  <c r="U98" i="2" s="1"/>
  <c r="BE96" i="2"/>
  <c r="Q91" i="2"/>
  <c r="Q98" i="2" s="1"/>
  <c r="Y91" i="2"/>
  <c r="Y98" i="2" s="1"/>
  <c r="AO91" i="2"/>
  <c r="AO98" i="2" s="1"/>
  <c r="AW91" i="2"/>
  <c r="AW98" i="2" s="1"/>
  <c r="AY93" i="2"/>
  <c r="R91" i="2"/>
  <c r="R98" i="2" s="1"/>
  <c r="AH91" i="2"/>
  <c r="AH98" i="2" s="1"/>
  <c r="AP91" i="2"/>
  <c r="AP98" i="2" s="1"/>
  <c r="BE97" i="2"/>
  <c r="C57" i="2"/>
  <c r="C66" i="2"/>
  <c r="C75" i="2"/>
  <c r="C84" i="2"/>
  <c r="AX91" i="2"/>
  <c r="BE93" i="2" s="1"/>
  <c r="BE99" i="2" s="1"/>
  <c r="L98" i="2"/>
  <c r="C63" i="2"/>
  <c r="C72" i="2"/>
  <c r="C81" i="2"/>
  <c r="C8" i="2"/>
  <c r="C46" i="2" s="1"/>
  <c r="K46" i="2"/>
  <c r="AX46" i="2"/>
  <c r="BE95" i="2"/>
  <c r="AX90" i="2"/>
  <c r="H91" i="2"/>
  <c r="BA54" i="2"/>
  <c r="BA90" i="2" s="1"/>
  <c r="BK93" i="2" s="1"/>
  <c r="BK99" i="2" s="1"/>
  <c r="AY91" i="2" l="1"/>
  <c r="C54" i="2"/>
  <c r="C90" i="2" s="1"/>
  <c r="AY98" i="2"/>
  <c r="AX98" i="2"/>
  <c r="BF102" i="2"/>
</calcChain>
</file>

<file path=xl/sharedStrings.xml><?xml version="1.0" encoding="utf-8"?>
<sst xmlns="http://schemas.openxmlformats.org/spreadsheetml/2006/main" count="606" uniqueCount="179">
  <si>
    <t>TABLEAU DES RESSOURCES ET DES EMPLOIS (TRE)</t>
  </si>
  <si>
    <t>ANNEE 2018 AUX PRIX CONSTANTS DE 2016</t>
  </si>
  <si>
    <t>Origine nationale &amp; importée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</si>
  <si>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</si>
  <si>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</si>
  <si>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</si>
  <si>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</si>
  <si>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</si>
  <si>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</si>
  <si>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</si>
  <si>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</si>
  <si>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</si>
  <si>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</si>
  <si>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</si>
  <si>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</si>
  <si>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AGRICULTURE</t>
  </si>
  <si>
    <t>ELEVAGE ET CHASSE</t>
  </si>
  <si>
    <t xml:space="preserve">SYLVICULTURE, EXPLOITATION FORESTIÈRE ET ACTIVITÉS DE SOUTIEN           </t>
  </si>
  <si>
    <t>PÊCHE ET AQUACULTURE</t>
  </si>
  <si>
    <t>ACTIVITÉS EXTRACTIVES</t>
  </si>
  <si>
    <t>FABRICATION DE PRODUITS ALIMENTAIRES</t>
  </si>
  <si>
    <t>FABRICATION DE BOISSONS</t>
  </si>
  <si>
    <t>FABRICATION DE PRODUITS A BASE DE TABAC</t>
  </si>
  <si>
    <t xml:space="preserve">FABRICATION DE TEXTILES, D'ARTICLES D'HABILLEMENT, TRAVAIL DU CUIR ET FABRICATION D'ARTICLES DE VOYAGE ET DE CHAUSSURES </t>
  </si>
  <si>
    <t xml:space="preserve">FABRICATION DE PRODUITS EN BOIS, EN PAPIER OU EN CARTON, IMPRIMERIE ET REPRODUCTION D'ENREGISTREMENTS    </t>
  </si>
  <si>
    <t xml:space="preserve">RAFFINAGE PÉTROLIER, COKEFACTION ET FABRICATION DE PRODUITS CHIMIQUES          </t>
  </si>
  <si>
    <t xml:space="preserve">FABRICATION DE PRODUITS PHARMACEUTIQUES              </t>
  </si>
  <si>
    <t>TRAVAIL DU CAOUTCHOUC ET DU PLASTIQUE</t>
  </si>
  <si>
    <t xml:space="preserve">FABRICATION DE MATERIAUX DE CONSTRUCTION             </t>
  </si>
  <si>
    <t xml:space="preserve">METALLURGIE, FABRICATION D'OUVRAGES EN METAUX ET TRAVAIL DES METAUX         </t>
  </si>
  <si>
    <t xml:space="preserve">FABRICATION DE MACHINES ET D'EQUIPEMENTS DIVERS            </t>
  </si>
  <si>
    <t>AUTRES INDUSTRIES MANUFACTURIERES</t>
  </si>
  <si>
    <t xml:space="preserve">REPARATION ET INSTALLATION DE MACHINES ET D'EQUIPEMENTS PROFESSIONNELS          </t>
  </si>
  <si>
    <t xml:space="preserve">PRODUCTION ET DISTRIBUTION D'ÉLECTRICITÉ ET DE GAZ           </t>
  </si>
  <si>
    <t xml:space="preserve">PRODUCTION ET DISTRIBUTION D'EAU, ASSAINISSEMENT, TRAITEMENT DES DECHETS ET DEPOLLUTION        </t>
  </si>
  <si>
    <t>CONSTRUCTION</t>
  </si>
  <si>
    <t>COMMERCE</t>
  </si>
  <si>
    <t>TRANSPORTS ET ENTREPOSAGE</t>
  </si>
  <si>
    <t xml:space="preserve">HEBERGEMENT, RESTAURATION ET DEBITS DE BOISSONS            </t>
  </si>
  <si>
    <t>INFORMATION ET COMMUNICATION</t>
  </si>
  <si>
    <t>ACTIVITÉS FINANCIÈRES ET D'ASSURANCE</t>
  </si>
  <si>
    <t>ACTIVITES IMMOBILIERES</t>
  </si>
  <si>
    <t xml:space="preserve">ACTIVITÉS SPECIALISEES, SCIENTIFIQUES ET TECHNIQUES             </t>
  </si>
  <si>
    <t xml:space="preserve">ACTIVITES DE SERVICES DE SOUTIEN ET DE BUREAU          </t>
  </si>
  <si>
    <t>ACTIVITES D'ADMINISTRATION PUBLIQUE</t>
  </si>
  <si>
    <t>EDUCATION</t>
  </si>
  <si>
    <t xml:space="preserve">ACTIVITÉS POUR LA SANTÉ HUMAINE ET L'ACTION SOCIALE          </t>
  </si>
  <si>
    <t xml:space="preserve">ACTIVITÉS ARTISTIQUES, SPORTIVES ET RECREATIVES             </t>
  </si>
  <si>
    <t>AUTRES ACTIVITÉS DE SERVICES N.C.A.</t>
  </si>
  <si>
    <t>ACTIVITÉS SPECIALES DES MÉNAGES</t>
  </si>
  <si>
    <t xml:space="preserve">ACTIVITES DES ORGANISATIONS EXTRATERRITORIALES              </t>
  </si>
  <si>
    <t>CORRECTION TERRITORIALE</t>
  </si>
  <si>
    <t>BRANCHE D'ATTENTE</t>
  </si>
  <si>
    <t>Total des branches</t>
  </si>
  <si>
    <t>Ajustement CAF /FAB</t>
  </si>
  <si>
    <t>Impor-tations</t>
  </si>
  <si>
    <t>0PM001</t>
  </si>
  <si>
    <t>0PM002</t>
  </si>
  <si>
    <t>0D200A</t>
  </si>
  <si>
    <t>0D3001</t>
  </si>
  <si>
    <t>0D200D</t>
  </si>
  <si>
    <t>0D200C</t>
  </si>
  <si>
    <t>0D200B</t>
  </si>
  <si>
    <t>A01</t>
  </si>
  <si>
    <t>A02</t>
  </si>
  <si>
    <t>A03</t>
  </si>
  <si>
    <t>A04</t>
  </si>
  <si>
    <t>B05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</si>
  <si>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</si>
  <si>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</si>
  <si>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</si>
  <si>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</si>
  <si>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</si>
  <si>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</si>
  <si>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</si>
  <si>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</si>
  <si>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</si>
  <si>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</si>
  <si>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</si>
  <si>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</si>
  <si>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</si>
  <si>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D19</t>
  </si>
  <si>
    <t>E20</t>
  </si>
  <si>
    <t>F21</t>
  </si>
  <si>
    <t>G22</t>
  </si>
  <si>
    <t>H23</t>
  </si>
  <si>
    <t>I24</t>
  </si>
  <si>
    <t>J25</t>
  </si>
  <si>
    <t>K26</t>
  </si>
  <si>
    <t>L27</t>
  </si>
  <si>
    <t>M28</t>
  </si>
  <si>
    <t>N29</t>
  </si>
  <si>
    <t>O30</t>
  </si>
  <si>
    <t>P31</t>
  </si>
  <si>
    <t>Q32</t>
  </si>
  <si>
    <t>R33</t>
  </si>
  <si>
    <t>S34</t>
  </si>
  <si>
    <t>T35</t>
  </si>
  <si>
    <t>U36</t>
  </si>
  <si>
    <t>Y37</t>
  </si>
  <si>
    <t>Z99</t>
  </si>
  <si>
    <t xml:space="preserve">PRODUITS DE L'AGRICULTURE                                      </t>
  </si>
  <si>
    <t xml:space="preserve">PRODUITS DE L'ELEVAGE ET DE LA CHASSE                                  </t>
  </si>
  <si>
    <t xml:space="preserve">PRODUITS DE LA SYLVICULTURE, DE L'EXPLOITATION FORESTIÈRE ET SERVICES DE SOUTIEN                              </t>
  </si>
  <si>
    <t xml:space="preserve">PRODUITS DE LA PÊCHE ET DE L’AQUACULTURE                               </t>
  </si>
  <si>
    <t xml:space="preserve">PRODUITS DES INDUSTRIES EXTRACTIVES                                     </t>
  </si>
  <si>
    <t xml:space="preserve">PRODUITS ALIMENTAIRES                                       </t>
  </si>
  <si>
    <t>BOISSONS</t>
  </si>
  <si>
    <t xml:space="preserve">PRODUITS A BASE DE TABAC                                    </t>
  </si>
  <si>
    <t xml:space="preserve">PRODUITS TEXTILES, ARTICLES D'HABILLEMENT, EN CUIR ET ARTICLES DE VOYAGE ET CHAUSSURES                             </t>
  </si>
  <si>
    <t xml:space="preserve">PRODUITS EN BOIS, EN PAPIER OU EN CARTON, TRAVAUX D'IMPRIMERIE ET ET DE REPRODUCTION D'ENREGISTREMENTS                  </t>
  </si>
  <si>
    <t xml:space="preserve">PRODUITS DU RAFFINAGE ET DE LA COKÉFACTION ET PRODUITS CHIMIQUES                               </t>
  </si>
  <si>
    <t xml:space="preserve">PRODUITS PHARMACEUTIQUES                                       </t>
  </si>
  <si>
    <t xml:space="preserve">PRODUITS DU TRAVAIL DU CAOUTCHOUC ET DU PLASTIQUE                                 </t>
  </si>
  <si>
    <t xml:space="preserve">MATERIAUX MINERAUX                                       </t>
  </si>
  <si>
    <t xml:space="preserve">PRODUITS MÉTALLURGIQUES ET DE FONDERIE                                    </t>
  </si>
  <si>
    <t xml:space="preserve">MACHINES, MATERIELS ET EQUIPEMENTS DIVERS                                    </t>
  </si>
  <si>
    <t xml:space="preserve">PRODUITS DES AUTRES INDUSTRIES MANUFACTURIERES                                    </t>
  </si>
  <si>
    <t xml:space="preserve">REPARATION ET INSTALLATION DE MACHINES ET D'EQUIPEMENTS PROFESSIONNELS                                 </t>
  </si>
  <si>
    <t xml:space="preserve">ÉLECTRICITÉ ET GAZ                                      </t>
  </si>
  <si>
    <t xml:space="preserve">TRAVAUX DE PRODUCTION ET DISTRIBUTION D'EAU, ASSAINISSEMENT, TRAITEMENT DES DECHETS ET DEPOLLUTION                      </t>
  </si>
  <si>
    <t xml:space="preserve">TRAVAUX DE CONSTRUCTION                                      </t>
  </si>
  <si>
    <t>VENTE</t>
  </si>
  <si>
    <t xml:space="preserve">SERVICES DE TRANSPORTS, ENTREPOSAGE                                     </t>
  </si>
  <si>
    <t xml:space="preserve">SERVICES D'HEBERGEMENT ET DE RESTAURATION                                    </t>
  </si>
  <si>
    <t xml:space="preserve">SERVICES D'INFORMATION ET DE COMMUNICATION                                    </t>
  </si>
  <si>
    <t xml:space="preserve">SERVICES FINANCIERS ET D'ASSURANCE                                     </t>
  </si>
  <si>
    <t xml:space="preserve">SERVICES IMMOBILIERS                                       </t>
  </si>
  <si>
    <t xml:space="preserve">SERVICES SPECIALISES, SCIENTIFIQUES ET TECHNIQUES                                    </t>
  </si>
  <si>
    <t xml:space="preserve">SERVICES DE SOUTIEN ET DE BUREAU                                   </t>
  </si>
  <si>
    <t xml:space="preserve">SERVICES D'ADMINISTRATION PUBLIQUE                                      </t>
  </si>
  <si>
    <t xml:space="preserve">SERVICES D'ENSEIGNEMENT                                       </t>
  </si>
  <si>
    <t xml:space="preserve">SERVICES DE SANTÉ HUMAINE ET D'ACTION SOCIALE                                  </t>
  </si>
  <si>
    <t xml:space="preserve">SERVICES ARTISTIQUES, SPORTIFS ET RECREATIFS                                    </t>
  </si>
  <si>
    <t xml:space="preserve">AUTRES SERVICES N.C.A.                                      </t>
  </si>
  <si>
    <t xml:space="preserve">SERVICES SPECIAUX DES MÉNAGES                                     </t>
  </si>
  <si>
    <t xml:space="preserve">SERVICES DES ORGANISATIONS EXTRATERRITORIALES                                     </t>
  </si>
  <si>
    <t>PRODUITS D'ATTENTE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</si>
  <si>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</si>
  <si>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</si>
  <si>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</si>
  <si>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</si>
  <si>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</si>
  <si>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</si>
  <si>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</si>
  <si>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</si>
  <si>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Acquisition nette d'objets de valeur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</si>
  <si>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</si>
  <si>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</si>
  <si>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</si>
  <si>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</si>
  <si>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</si>
  <si>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</si>
  <si>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</si>
  <si>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</si>
  <si>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</si>
  <si>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</si>
  <si>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</si>
  <si>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Rémunération des salariés</t>
  </si>
  <si>
    <t>Salaires bruts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</si>
  <si>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</si>
  <si>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</si>
  <si>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</si>
  <si>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</si>
  <si>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</si>
  <si>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</si>
  <si>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</si>
  <si>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</si>
  <si>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</si>
  <si>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</si>
  <si>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>ACQUISITION OBJETS DE VALEUR</t>
  </si>
  <si>
    <t>Subventions sur la production</t>
  </si>
  <si>
    <t>SUBVENTIONS SUR LES PRODUITS</t>
  </si>
  <si>
    <t xml:space="preserve">EXPORTATIONS </t>
  </si>
  <si>
    <t>Excédent brut d'exploitation / revenu mixte</t>
  </si>
  <si>
    <t>IMPORTATIONS</t>
  </si>
  <si>
    <t>Effectifs employés par branche</t>
  </si>
  <si>
    <t>PIB</t>
  </si>
  <si>
    <t>ANNEE 2018 AUX PRIX COURANT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</si>
</sst>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00"/>
    <numFmt numFmtId="166" formatCode="#,###"/>
    <numFmt numFmtId="167" formatCode="_-* #,##0\ _€_-;\-* #,##0\ _€_-;_-* &quot;-&quot;??\ _€_-;_-@_-"/>
  </numFmts>
  <fonts count="4" x14ac:knownFonts="1">
    <font>
      <sz val="8"/>
      <color theme="1"/>
      <name val="Segoe UI"/>
      <family val="2"/>
    </font>
    <font>
      <sz val="10"/>
      <name val="Arial"/>
      <family val="2"/>
    </font>
    <font>
      <sz val="8"/>
      <name val="Segoe UI"/>
      <family val="2"/>
    </font>
    <font>
      <b/>
      <u/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10">
    <xf numFmtId="0" fontId="0" fillId="0" borderId="0" xfId="0"/>
    <xf numFmtId="167" fontId="2" fillId="2" borderId="0" xfId="1" applyNumberFormat="1" applyFont="1" applyFill="1"/>
    <xf numFmtId="164" fontId="2" fillId="0" borderId="0" xfId="1" applyFont="1"/>
    <xf numFmtId="0" fontId="2" fillId="0" borderId="10" xfId="2" applyFont="1" applyBorder="1" applyAlignment="1">
      <alignment horizontal="center" vertical="top" wrapText="1"/>
    </xf>
    <xf numFmtId="0" fontId="2" fillId="0" borderId="6" xfId="2" applyFont="1" applyBorder="1" applyAlignment="1">
      <alignment horizontal="center" vertical="top" wrapText="1"/>
    </xf>
    <xf numFmtId="0" fontId="2" fillId="0" borderId="4" xfId="2" applyFont="1" applyBorder="1" applyAlignment="1">
      <alignment horizontal="left"/>
    </xf>
    <xf numFmtId="0" fontId="2" fillId="0" borderId="9" xfId="2" applyFont="1" applyBorder="1" applyAlignment="1">
      <alignment horizontal="left"/>
    </xf>
    <xf numFmtId="0" fontId="2" fillId="0" borderId="11" xfId="2" applyFont="1" applyBorder="1" applyAlignment="1">
      <alignment horizontal="left"/>
    </xf>
    <xf numFmtId="0" fontId="2" fillId="0" borderId="16" xfId="2" applyFont="1" applyBorder="1" applyAlignment="1">
      <alignment horizontal="left"/>
    </xf>
    <xf numFmtId="0" fontId="2" fillId="0" borderId="17" xfId="2" applyFont="1" applyBorder="1" applyAlignment="1">
      <alignment horizontal="left"/>
    </xf>
    <xf numFmtId="0" fontId="2" fillId="0" borderId="22" xfId="2" applyFont="1" applyBorder="1" applyAlignment="1">
      <alignment horizontal="left"/>
    </xf>
    <xf numFmtId="0" fontId="2" fillId="0" borderId="12" xfId="2" applyFont="1" applyBorder="1" applyAlignment="1">
      <alignment horizontal="left"/>
    </xf>
    <xf numFmtId="0" fontId="2" fillId="0" borderId="0" xfId="2" applyFont="1"/>
    <xf numFmtId="0" fontId="3" fillId="0" borderId="0" xfId="2" applyFont="1"/>
    <xf numFmtId="0" fontId="2" fillId="0" borderId="0" xfId="2" applyFont="1" applyAlignment="1">
      <alignment horizontal="center"/>
    </xf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2" fillId="0" borderId="7" xfId="2" applyFont="1" applyBorder="1" applyAlignment="1">
      <alignment horizontal="center" vertical="top" wrapText="1"/>
    </xf>
    <xf numFmtId="0" fontId="2" fillId="0" borderId="8" xfId="2" applyFont="1" applyBorder="1" applyAlignment="1">
      <alignment vertical="top" wrapText="1"/>
    </xf>
    <xf numFmtId="0" fontId="2" fillId="0" borderId="9" xfId="2" applyFont="1" applyBorder="1" applyAlignment="1">
      <alignment horizontal="center" vertical="top" wrapText="1"/>
    </xf>
    <xf numFmtId="0" fontId="2" fillId="0" borderId="7" xfId="2" applyFont="1" applyBorder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3" xfId="2" applyFont="1" applyBorder="1" applyAlignment="1">
      <alignment horizontal="center" vertical="top" wrapText="1"/>
    </xf>
    <xf numFmtId="0" fontId="2" fillId="0" borderId="14" xfId="2" applyFont="1" applyBorder="1" applyAlignment="1">
      <alignment horizontal="center" vertical="top" wrapText="1"/>
    </xf>
    <xf numFmtId="0" fontId="2" fillId="0" borderId="15" xfId="2" applyFont="1" applyBorder="1" applyAlignment="1">
      <alignment horizontal="center" vertical="top" wrapText="1"/>
    </xf>
    <xf numFmtId="0" fontId="2" fillId="0" borderId="16" xfId="2" applyFont="1" applyBorder="1" applyAlignment="1">
      <alignment horizontal="center" vertical="top" wrapText="1"/>
    </xf>
    <xf numFmtId="0" fontId="2" fillId="0" borderId="14" xfId="2" applyFont="1" applyBorder="1" applyAlignment="1">
      <alignment vertical="top" wrapText="1"/>
    </xf>
    <xf numFmtId="0" fontId="2" fillId="0" borderId="16" xfId="2" applyFont="1" applyBorder="1" applyAlignment="1">
      <alignment vertical="top" wrapText="1"/>
    </xf>
    <xf numFmtId="0" fontId="2" fillId="0" borderId="19" xfId="2" applyFont="1" applyBorder="1" applyAlignment="1">
      <alignment horizontal="center"/>
    </xf>
    <xf numFmtId="0" fontId="2" fillId="0" borderId="20" xfId="2" applyFont="1" applyBorder="1" applyAlignment="1">
      <alignment horizontal="center"/>
    </xf>
    <xf numFmtId="0" fontId="2" fillId="0" borderId="21" xfId="2" applyFont="1" applyBorder="1" applyAlignment="1">
      <alignment horizontal="center"/>
    </xf>
    <xf numFmtId="165" fontId="2" fillId="0" borderId="22" xfId="2" applyNumberFormat="1" applyFont="1" applyBorder="1" applyAlignment="1">
      <alignment horizontal="center"/>
    </xf>
    <xf numFmtId="166" fontId="2" fillId="0" borderId="13" xfId="2" applyNumberFormat="1" applyFont="1" applyBorder="1"/>
    <xf numFmtId="166" fontId="2" fillId="0" borderId="14" xfId="2" applyNumberFormat="1" applyFont="1" applyBorder="1"/>
    <xf numFmtId="166" fontId="2" fillId="0" borderId="15" xfId="2" applyNumberFormat="1" applyFont="1" applyBorder="1"/>
    <xf numFmtId="166" fontId="2" fillId="0" borderId="16" xfId="2" applyNumberFormat="1" applyFont="1" applyBorder="1"/>
    <xf numFmtId="0" fontId="2" fillId="0" borderId="10" xfId="2" applyFont="1" applyBorder="1"/>
    <xf numFmtId="0" fontId="2" fillId="0" borderId="13" xfId="2" applyFont="1" applyBorder="1" applyAlignment="1">
      <alignment vertical="top" wrapText="1"/>
    </xf>
    <xf numFmtId="0" fontId="2" fillId="0" borderId="8" xfId="2" applyFont="1" applyBorder="1" applyAlignment="1">
      <alignment horizontal="centerContinuous" vertical="center"/>
    </xf>
    <xf numFmtId="166" fontId="2" fillId="0" borderId="5" xfId="2" applyNumberFormat="1" applyFont="1" applyBorder="1" applyAlignment="1">
      <alignment vertical="center"/>
    </xf>
    <xf numFmtId="166" fontId="2" fillId="0" borderId="23" xfId="2" applyNumberFormat="1" applyFont="1" applyBorder="1" applyAlignment="1">
      <alignment vertical="center"/>
    </xf>
    <xf numFmtId="166" fontId="2" fillId="0" borderId="3" xfId="2" applyNumberFormat="1" applyFont="1" applyBorder="1" applyAlignment="1">
      <alignment vertical="center"/>
    </xf>
    <xf numFmtId="166" fontId="2" fillId="0" borderId="24" xfId="2" applyNumberFormat="1" applyFont="1" applyBorder="1" applyAlignment="1">
      <alignment vertical="center"/>
    </xf>
    <xf numFmtId="166" fontId="2" fillId="0" borderId="25" xfId="2" applyNumberFormat="1" applyFont="1" applyBorder="1" applyAlignment="1">
      <alignment vertical="center"/>
    </xf>
    <xf numFmtId="0" fontId="2" fillId="0" borderId="0" xfId="2" applyFont="1" applyAlignment="1">
      <alignment vertical="center"/>
    </xf>
    <xf numFmtId="166" fontId="2" fillId="0" borderId="0" xfId="2" applyNumberFormat="1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Continuous" vertical="center"/>
    </xf>
    <xf numFmtId="0" fontId="2" fillId="0" borderId="23" xfId="2" applyFont="1" applyBorder="1" applyAlignment="1">
      <alignment horizontal="centerContinuous" vertical="center"/>
    </xf>
    <xf numFmtId="0" fontId="2" fillId="0" borderId="26" xfId="2" applyFont="1" applyBorder="1" applyAlignment="1">
      <alignment horizontal="centerContinuous" vertical="center" wrapText="1"/>
    </xf>
    <xf numFmtId="0" fontId="2" fillId="0" borderId="3" xfId="2" applyFont="1" applyBorder="1" applyAlignment="1">
      <alignment horizontal="centerContinuous" vertical="center"/>
    </xf>
    <xf numFmtId="0" fontId="2" fillId="0" borderId="27" xfId="2" applyFont="1" applyBorder="1" applyAlignment="1">
      <alignment horizontal="center" vertical="top" wrapText="1"/>
    </xf>
    <xf numFmtId="0" fontId="2" fillId="0" borderId="12" xfId="2" applyFont="1" applyBorder="1"/>
    <xf numFmtId="0" fontId="2" fillId="0" borderId="16" xfId="2" applyFont="1" applyBorder="1"/>
    <xf numFmtId="0" fontId="2" fillId="0" borderId="14" xfId="2" applyFont="1" applyBorder="1"/>
    <xf numFmtId="0" fontId="2" fillId="0" borderId="28" xfId="2" applyFont="1" applyBorder="1"/>
    <xf numFmtId="0" fontId="2" fillId="0" borderId="29" xfId="2" applyFont="1" applyBorder="1" applyAlignment="1">
      <alignment horizontal="centerContinuous" vertical="center"/>
    </xf>
    <xf numFmtId="0" fontId="2" fillId="0" borderId="30" xfId="2" applyFont="1" applyBorder="1" applyAlignment="1">
      <alignment horizontal="centerContinuous" vertical="center"/>
    </xf>
    <xf numFmtId="0" fontId="2" fillId="0" borderId="31" xfId="2" applyFont="1" applyBorder="1" applyAlignment="1">
      <alignment horizontal="centerContinuous" vertical="center"/>
    </xf>
    <xf numFmtId="0" fontId="2" fillId="0" borderId="32" xfId="2" applyFont="1" applyBorder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top" wrapText="1"/>
    </xf>
    <xf numFmtId="0" fontId="2" fillId="0" borderId="18" xfId="2" applyFont="1" applyBorder="1" applyAlignment="1">
      <alignment horizontal="center"/>
    </xf>
    <xf numFmtId="0" fontId="2" fillId="0" borderId="22" xfId="2" applyFont="1" applyBorder="1"/>
    <xf numFmtId="0" fontId="2" fillId="0" borderId="20" xfId="2" applyFont="1" applyBorder="1"/>
    <xf numFmtId="0" fontId="2" fillId="0" borderId="35" xfId="2" applyFont="1" applyBorder="1"/>
    <xf numFmtId="0" fontId="2" fillId="0" borderId="21" xfId="2" applyFont="1" applyBorder="1"/>
    <xf numFmtId="0" fontId="2" fillId="0" borderId="36" xfId="2" applyFont="1" applyBorder="1" applyAlignment="1">
      <alignment horizontal="center" vertical="center"/>
    </xf>
    <xf numFmtId="0" fontId="2" fillId="0" borderId="37" xfId="2" applyFont="1" applyBorder="1" applyAlignment="1">
      <alignment horizontal="center" vertical="center"/>
    </xf>
    <xf numFmtId="0" fontId="2" fillId="0" borderId="38" xfId="2" applyFont="1" applyBorder="1" applyAlignment="1">
      <alignment horizontal="center" vertical="center"/>
    </xf>
    <xf numFmtId="0" fontId="2" fillId="0" borderId="39" xfId="2" applyFont="1" applyBorder="1"/>
    <xf numFmtId="0" fontId="2" fillId="0" borderId="14" xfId="2" applyFont="1" applyBorder="1" applyAlignment="1">
      <alignment horizontal="center"/>
    </xf>
    <xf numFmtId="166" fontId="2" fillId="0" borderId="12" xfId="2" applyNumberFormat="1" applyFont="1" applyBorder="1"/>
    <xf numFmtId="166" fontId="2" fillId="0" borderId="40" xfId="2" applyNumberFormat="1" applyFont="1" applyBorder="1"/>
    <xf numFmtId="166" fontId="2" fillId="0" borderId="0" xfId="2" applyNumberFormat="1" applyFont="1"/>
    <xf numFmtId="166" fontId="2" fillId="0" borderId="41" xfId="2" applyNumberFormat="1" applyFont="1" applyBorder="1"/>
    <xf numFmtId="166" fontId="2" fillId="0" borderId="34" xfId="2" applyNumberFormat="1" applyFont="1" applyBorder="1"/>
    <xf numFmtId="166" fontId="2" fillId="0" borderId="42" xfId="2" applyNumberFormat="1" applyFont="1" applyBorder="1" applyAlignment="1">
      <alignment vertical="center"/>
    </xf>
    <xf numFmtId="166" fontId="2" fillId="0" borderId="43" xfId="2" applyNumberFormat="1" applyFont="1" applyBorder="1" applyAlignment="1">
      <alignment vertical="center"/>
    </xf>
    <xf numFmtId="166" fontId="2" fillId="0" borderId="44" xfId="2" applyNumberFormat="1" applyFont="1" applyBorder="1" applyAlignment="1">
      <alignment vertical="center"/>
    </xf>
    <xf numFmtId="166" fontId="2" fillId="0" borderId="43" xfId="2" applyNumberFormat="1" applyFont="1" applyBorder="1"/>
    <xf numFmtId="0" fontId="2" fillId="0" borderId="40" xfId="2" applyFont="1" applyBorder="1"/>
    <xf numFmtId="166" fontId="2" fillId="0" borderId="10" xfId="2" applyNumberFormat="1" applyFont="1" applyBorder="1"/>
    <xf numFmtId="166" fontId="2" fillId="0" borderId="7" xfId="2" applyNumberFormat="1" applyFont="1" applyBorder="1"/>
    <xf numFmtId="166" fontId="2" fillId="0" borderId="6" xfId="2" applyNumberFormat="1" applyFont="1" applyBorder="1"/>
    <xf numFmtId="166" fontId="2" fillId="0" borderId="9" xfId="2" applyNumberFormat="1" applyFont="1" applyBorder="1"/>
    <xf numFmtId="0" fontId="2" fillId="0" borderId="4" xfId="2" applyFont="1" applyBorder="1"/>
    <xf numFmtId="0" fontId="2" fillId="0" borderId="8" xfId="2" applyFont="1" applyBorder="1"/>
    <xf numFmtId="166" fontId="2" fillId="0" borderId="28" xfId="2" applyNumberFormat="1" applyFont="1" applyBorder="1"/>
    <xf numFmtId="0" fontId="2" fillId="0" borderId="11" xfId="2" applyFont="1" applyBorder="1"/>
    <xf numFmtId="166" fontId="2" fillId="0" borderId="15" xfId="2" applyNumberFormat="1" applyFont="1" applyBorder="1" applyAlignment="1">
      <alignment vertical="center"/>
    </xf>
    <xf numFmtId="166" fontId="2" fillId="0" borderId="14" xfId="2" applyNumberFormat="1" applyFont="1" applyBorder="1" applyAlignment="1">
      <alignment vertical="center"/>
    </xf>
    <xf numFmtId="166" fontId="2" fillId="0" borderId="13" xfId="2" applyNumberFormat="1" applyFont="1" applyBorder="1" applyAlignment="1">
      <alignment vertical="center"/>
    </xf>
    <xf numFmtId="166" fontId="2" fillId="0" borderId="40" xfId="2" applyNumberFormat="1" applyFont="1" applyBorder="1" applyAlignment="1">
      <alignment vertical="center"/>
    </xf>
    <xf numFmtId="166" fontId="2" fillId="0" borderId="21" xfId="2" applyNumberFormat="1" applyFont="1" applyBorder="1"/>
    <xf numFmtId="166" fontId="2" fillId="0" borderId="20" xfId="2" applyNumberFormat="1" applyFont="1" applyBorder="1"/>
    <xf numFmtId="166" fontId="2" fillId="0" borderId="19" xfId="2" applyNumberFormat="1" applyFont="1" applyBorder="1"/>
    <xf numFmtId="166" fontId="2" fillId="0" borderId="22" xfId="2" applyNumberFormat="1" applyFont="1" applyBorder="1"/>
    <xf numFmtId="0" fontId="2" fillId="0" borderId="42" xfId="2" applyFont="1" applyBorder="1"/>
    <xf numFmtId="166" fontId="2" fillId="0" borderId="24" xfId="2" applyNumberFormat="1" applyFont="1" applyBorder="1"/>
    <xf numFmtId="166" fontId="2" fillId="0" borderId="25" xfId="2" applyNumberFormat="1" applyFont="1" applyBorder="1"/>
    <xf numFmtId="166" fontId="2" fillId="0" borderId="23" xfId="2" applyNumberFormat="1" applyFont="1" applyBorder="1"/>
    <xf numFmtId="166" fontId="2" fillId="0" borderId="42" xfId="2" applyNumberFormat="1" applyFont="1" applyBorder="1"/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Normal 2" xfId="2" xr:uid="{00000000-0005-0000-0000-000002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03"/>
  <sheetViews>
    <sheetView topLeftCell="C1" zoomScale="90" zoomScaleNormal="90" workbookViewId="0">
      <selection activeCell="L3" sqref="L3:AY3"/>
    </sheetView>
  </sheetViews>
  <sheetFormatPr baseColWidth="10" defaultColWidth="13.33203125" defaultRowHeight="11.5" x14ac:dyDescent="0.3"/>
  <cols>
    <col min="1" max="1" width="4.33203125" style="12" bestFit="1" customWidth="1"/>
    <col min="2" max="2" width="116.44140625" style="12" bestFit="1" customWidth="1"/>
    <col min="3" max="3" width="12.6640625" style="12" customWidth="1"/>
    <col min="4" max="10" width="11.44140625" style="12" customWidth="1"/>
    <col min="11" max="11" width="16.109375" style="12" customWidth="1"/>
    <col min="12" max="51" width="15" style="12" customWidth="1"/>
    <col min="52" max="57" width="11.44140625" style="12" customWidth="1"/>
    <col min="58" max="58" width="16.44140625" style="12" bestFit="1" customWidth="1"/>
    <col min="59" max="60" width="11.44140625" style="12" customWidth="1"/>
    <col min="61" max="61" width="12.109375" style="12" customWidth="1"/>
    <col min="62" max="62" width="10.6640625" style="12" bestFit="1" customWidth="1"/>
    <col min="63" max="63" width="13.77734375" style="14" customWidth="1"/>
    <col min="64" max="64" width="8.6640625" style="14" bestFit="1" customWidth="1"/>
    <col min="65" max="65" width="13" style="12" customWidth="1"/>
    <col min="66" max="16384" width="13.33203125" style="12"/>
  </cols>
  <sheetData>
    <row r="1" spans="1:64" x14ac:dyDescent="0.3">
      <c r="G1" s="13" t="s">
        <v>0</v>
      </c>
      <c r="H1" s="13"/>
      <c r="N1" s="12" t="s">
        <v>178</v>
      </c>
    </row>
    <row r="2" spans="1:64" x14ac:dyDescent="0.3">
      <c r="N2" s="12" t="s">
        <v>2</v>
      </c>
    </row>
    <row r="3" spans="1:64" ht="12" thickBot="1" x14ac:dyDescent="0.35">
      <c r="C3" s="13" t="s">
        <v>3</v>
      </c>
      <c r="AY3" s="13"/>
      <c r="BE3" s="13"/>
    </row>
    <row r="4" spans="1:64" ht="12.5" thickTop="1" thickBot="1" x14ac:dyDescent="0.35">
      <c r="L4" s="15" t="s">
        <v>4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7"/>
      <c r="BJ4" s="14"/>
      <c r="BK4" s="12"/>
      <c r="BL4" s="12"/>
    </row>
    <row r="5" spans="1:64" ht="65.5" customHeight="1" thickTop="1" x14ac:dyDescent="0.3">
      <c r="A5" s="104" t="s">
        <v>5</v>
      </c>
      <c r="B5" s="105"/>
      <c r="C5" s="4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9" t="s">
        <v>13</v>
      </c>
      <c r="K5" s="20" t="s">
        <v>14</v>
      </c>
      <c r="L5" s="3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4" t="s">
        <v>38</v>
      </c>
      <c r="AJ5" s="4" t="s">
        <v>39</v>
      </c>
      <c r="AK5" s="4" t="s">
        <v>40</v>
      </c>
      <c r="AL5" s="4" t="s">
        <v>41</v>
      </c>
      <c r="AM5" s="4" t="s">
        <v>42</v>
      </c>
      <c r="AN5" s="4" t="s">
        <v>43</v>
      </c>
      <c r="AO5" s="4" t="s">
        <v>44</v>
      </c>
      <c r="AP5" s="4" t="s">
        <v>45</v>
      </c>
      <c r="AQ5" s="4" t="s">
        <v>46</v>
      </c>
      <c r="AR5" s="4" t="s">
        <v>47</v>
      </c>
      <c r="AS5" s="4" t="s">
        <v>48</v>
      </c>
      <c r="AT5" s="4" t="s">
        <v>49</v>
      </c>
      <c r="AU5" s="4" t="s">
        <v>50</v>
      </c>
      <c r="AV5" s="4" t="s">
        <v>51</v>
      </c>
      <c r="AW5" s="4" t="s">
        <v>52</v>
      </c>
      <c r="AX5" s="20" t="s">
        <v>53</v>
      </c>
      <c r="AY5" s="21" t="s">
        <v>54</v>
      </c>
      <c r="AZ5" s="22" t="s">
        <v>55</v>
      </c>
      <c r="BK5" s="12"/>
      <c r="BL5" s="12"/>
    </row>
    <row r="6" spans="1:64" ht="15" customHeight="1" x14ac:dyDescent="0.3">
      <c r="A6" s="106"/>
      <c r="B6" s="107"/>
      <c r="C6" s="23"/>
      <c r="D6" s="24"/>
      <c r="E6" s="24"/>
      <c r="F6" s="24"/>
      <c r="G6" s="24"/>
      <c r="H6" s="24"/>
      <c r="I6" s="24"/>
      <c r="J6" s="24"/>
      <c r="K6" s="24"/>
      <c r="L6" s="25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6"/>
      <c r="AY6" s="27"/>
      <c r="AZ6" s="28"/>
      <c r="BK6" s="12"/>
      <c r="BL6" s="12"/>
    </row>
    <row r="7" spans="1:64" ht="15" customHeight="1" thickBot="1" x14ac:dyDescent="0.35">
      <c r="A7" s="108"/>
      <c r="B7" s="109"/>
      <c r="C7" s="29"/>
      <c r="D7" s="30" t="s">
        <v>56</v>
      </c>
      <c r="E7" s="30" t="s">
        <v>57</v>
      </c>
      <c r="F7" s="30" t="s">
        <v>58</v>
      </c>
      <c r="G7" s="30" t="s">
        <v>59</v>
      </c>
      <c r="H7" s="30" t="s">
        <v>60</v>
      </c>
      <c r="I7" s="30" t="s">
        <v>61</v>
      </c>
      <c r="J7" s="30" t="s">
        <v>62</v>
      </c>
      <c r="K7" s="30"/>
      <c r="L7" s="31" t="s">
        <v>63</v>
      </c>
      <c r="M7" s="29" t="s">
        <v>64</v>
      </c>
      <c r="N7" s="29" t="s">
        <v>65</v>
      </c>
      <c r="O7" s="29" t="s">
        <v>66</v>
      </c>
      <c r="P7" s="29" t="s">
        <v>67</v>
      </c>
      <c r="Q7" s="29" t="s">
        <v>68</v>
      </c>
      <c r="R7" s="29" t="s">
        <v>69</v>
      </c>
      <c r="S7" s="29" t="s">
        <v>70</v>
      </c>
      <c r="T7" s="29" t="s">
        <v>71</v>
      </c>
      <c r="U7" s="29" t="s">
        <v>72</v>
      </c>
      <c r="V7" s="29" t="s">
        <v>73</v>
      </c>
      <c r="W7" s="29" t="s">
        <v>74</v>
      </c>
      <c r="X7" s="29" t="s">
        <v>75</v>
      </c>
      <c r="Y7" s="29" t="s">
        <v>76</v>
      </c>
      <c r="Z7" s="29" t="s">
        <v>77</v>
      </c>
      <c r="AA7" s="29" t="s">
        <v>78</v>
      </c>
      <c r="AB7" s="29" t="s">
        <v>79</v>
      </c>
      <c r="AC7" s="29" t="s">
        <v>80</v>
      </c>
      <c r="AD7" s="29" t="s">
        <v>81</v>
      </c>
      <c r="AE7" s="29" t="s">
        <v>82</v>
      </c>
      <c r="AF7" s="29" t="s">
        <v>83</v>
      </c>
      <c r="AG7" s="29" t="s">
        <v>84</v>
      </c>
      <c r="AH7" s="29" t="s">
        <v>85</v>
      </c>
      <c r="AI7" s="29" t="s">
        <v>86</v>
      </c>
      <c r="AJ7" s="29" t="s">
        <v>87</v>
      </c>
      <c r="AK7" s="29" t="s">
        <v>88</v>
      </c>
      <c r="AL7" s="29" t="s">
        <v>89</v>
      </c>
      <c r="AM7" s="29" t="s">
        <v>90</v>
      </c>
      <c r="AN7" s="29" t="s">
        <v>91</v>
      </c>
      <c r="AO7" s="29" t="s">
        <v>92</v>
      </c>
      <c r="AP7" s="29" t="s">
        <v>93</v>
      </c>
      <c r="AQ7" s="29" t="s">
        <v>94</v>
      </c>
      <c r="AR7" s="29" t="s">
        <v>95</v>
      </c>
      <c r="AS7" s="29" t="s">
        <v>96</v>
      </c>
      <c r="AT7" s="29" t="s">
        <v>97</v>
      </c>
      <c r="AU7" s="29" t="s">
        <v>98</v>
      </c>
      <c r="AV7" s="29" t="s">
        <v>99</v>
      </c>
      <c r="AW7" s="29" t="s">
        <v>100</v>
      </c>
      <c r="AX7" s="32"/>
      <c r="AY7" s="27"/>
      <c r="AZ7" s="28"/>
      <c r="BK7" s="12"/>
      <c r="BL7" s="12"/>
    </row>
    <row r="8" spans="1:64" ht="15" customHeight="1" thickTop="1" x14ac:dyDescent="0.3">
      <c r="A8" s="5" t="s">
        <v>63</v>
      </c>
      <c r="B8" s="6" t="s">
        <v>101</v>
      </c>
      <c r="C8" s="33">
        <f t="shared" ref="C8:C45" si="0">D8+E8+F8+G8+H8+I8+J8+K8</f>
        <v>940678</v>
      </c>
      <c r="D8" s="33">
        <v>72363</v>
      </c>
      <c r="E8" s="34">
        <v>32586</v>
      </c>
      <c r="F8" s="34">
        <v>616</v>
      </c>
      <c r="G8" s="34">
        <v>0</v>
      </c>
      <c r="H8" s="34">
        <v>0</v>
      </c>
      <c r="I8" s="34">
        <v>183</v>
      </c>
      <c r="J8" s="34">
        <v>3652</v>
      </c>
      <c r="K8" s="34">
        <f t="shared" ref="K8:K45" si="1">AX8+AY8+AZ8</f>
        <v>831278</v>
      </c>
      <c r="L8" s="35">
        <v>796975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51</v>
      </c>
      <c r="AN8" s="33">
        <v>0</v>
      </c>
      <c r="AO8" s="33">
        <v>3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6">
        <f t="shared" ref="AX8:AX45" si="2">SUM(L8:AW8)</f>
        <v>797029</v>
      </c>
      <c r="AY8" s="37"/>
      <c r="AZ8" s="36">
        <v>34249</v>
      </c>
      <c r="BK8" s="12"/>
      <c r="BL8" s="12"/>
    </row>
    <row r="9" spans="1:64" ht="15" customHeight="1" x14ac:dyDescent="0.3">
      <c r="A9" s="7" t="s">
        <v>64</v>
      </c>
      <c r="B9" s="8" t="s">
        <v>102</v>
      </c>
      <c r="C9" s="33">
        <f t="shared" si="0"/>
        <v>185814</v>
      </c>
      <c r="D9" s="33">
        <v>18913</v>
      </c>
      <c r="E9" s="34">
        <v>2414</v>
      </c>
      <c r="F9" s="34">
        <v>28</v>
      </c>
      <c r="G9" s="34">
        <v>0</v>
      </c>
      <c r="H9" s="34">
        <v>0</v>
      </c>
      <c r="I9" s="34">
        <v>1</v>
      </c>
      <c r="J9" s="34">
        <v>73</v>
      </c>
      <c r="K9" s="34">
        <f t="shared" si="1"/>
        <v>164385</v>
      </c>
      <c r="L9" s="35">
        <v>0</v>
      </c>
      <c r="M9" s="33">
        <v>160381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14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6">
        <f t="shared" si="2"/>
        <v>160395</v>
      </c>
      <c r="AY9" s="38"/>
      <c r="AZ9" s="36">
        <v>3990</v>
      </c>
      <c r="BK9" s="12"/>
      <c r="BL9" s="12"/>
    </row>
    <row r="10" spans="1:64" ht="15" customHeight="1" x14ac:dyDescent="0.3">
      <c r="A10" s="7" t="s">
        <v>65</v>
      </c>
      <c r="B10" s="8" t="s">
        <v>103</v>
      </c>
      <c r="C10" s="33">
        <f t="shared" si="0"/>
        <v>61268</v>
      </c>
      <c r="D10" s="33">
        <v>5014</v>
      </c>
      <c r="E10" s="34">
        <v>1488</v>
      </c>
      <c r="F10" s="34">
        <v>106</v>
      </c>
      <c r="G10" s="34">
        <v>0</v>
      </c>
      <c r="H10" s="34">
        <v>0</v>
      </c>
      <c r="I10" s="34">
        <v>3</v>
      </c>
      <c r="J10" s="34">
        <v>99</v>
      </c>
      <c r="K10" s="34">
        <f t="shared" si="1"/>
        <v>54558</v>
      </c>
      <c r="L10" s="35">
        <v>0</v>
      </c>
      <c r="M10" s="33">
        <v>0</v>
      </c>
      <c r="N10" s="33">
        <v>54218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6">
        <f t="shared" si="2"/>
        <v>54218</v>
      </c>
      <c r="AY10" s="38"/>
      <c r="AZ10" s="36">
        <v>340</v>
      </c>
      <c r="BK10" s="12"/>
      <c r="BL10" s="12"/>
    </row>
    <row r="11" spans="1:64" ht="15" customHeight="1" x14ac:dyDescent="0.3">
      <c r="A11" s="7" t="s">
        <v>66</v>
      </c>
      <c r="B11" s="8" t="s">
        <v>104</v>
      </c>
      <c r="C11" s="33">
        <f t="shared" si="0"/>
        <v>33869</v>
      </c>
      <c r="D11" s="33">
        <v>3784</v>
      </c>
      <c r="E11" s="34">
        <v>1115</v>
      </c>
      <c r="F11" s="34">
        <v>1</v>
      </c>
      <c r="G11" s="34">
        <v>0</v>
      </c>
      <c r="H11" s="34">
        <v>0</v>
      </c>
      <c r="I11" s="34">
        <v>0</v>
      </c>
      <c r="J11" s="34">
        <v>14</v>
      </c>
      <c r="K11" s="34">
        <f t="shared" si="1"/>
        <v>28955</v>
      </c>
      <c r="L11" s="35">
        <v>0</v>
      </c>
      <c r="M11" s="33">
        <v>0</v>
      </c>
      <c r="N11" s="33">
        <v>0</v>
      </c>
      <c r="O11" s="33">
        <v>28874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6">
        <f t="shared" si="2"/>
        <v>28874</v>
      </c>
      <c r="AY11" s="38"/>
      <c r="AZ11" s="36">
        <v>81</v>
      </c>
      <c r="BK11" s="12"/>
      <c r="BL11" s="12"/>
    </row>
    <row r="12" spans="1:64" ht="15" customHeight="1" x14ac:dyDescent="0.3">
      <c r="A12" s="7" t="s">
        <v>67</v>
      </c>
      <c r="B12" s="8" t="s">
        <v>105</v>
      </c>
      <c r="C12" s="33">
        <f t="shared" si="0"/>
        <v>114279</v>
      </c>
      <c r="D12" s="33">
        <v>12242</v>
      </c>
      <c r="E12" s="34">
        <v>4247</v>
      </c>
      <c r="F12" s="34">
        <v>2691</v>
      </c>
      <c r="G12" s="34">
        <v>0</v>
      </c>
      <c r="H12" s="34">
        <v>0</v>
      </c>
      <c r="I12" s="34">
        <v>0</v>
      </c>
      <c r="J12" s="34">
        <v>688</v>
      </c>
      <c r="K12" s="34">
        <f t="shared" si="1"/>
        <v>94411</v>
      </c>
      <c r="L12" s="35">
        <v>0</v>
      </c>
      <c r="M12" s="33">
        <v>0</v>
      </c>
      <c r="N12" s="33">
        <v>0</v>
      </c>
      <c r="O12" s="33">
        <v>0</v>
      </c>
      <c r="P12" s="33">
        <v>67012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4100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6">
        <f t="shared" si="2"/>
        <v>71112</v>
      </c>
      <c r="AY12" s="38"/>
      <c r="AZ12" s="36">
        <v>23299</v>
      </c>
      <c r="BK12" s="12"/>
      <c r="BL12" s="12"/>
    </row>
    <row r="13" spans="1:64" ht="15" customHeight="1" x14ac:dyDescent="0.3">
      <c r="A13" s="7" t="s">
        <v>68</v>
      </c>
      <c r="B13" s="8" t="s">
        <v>106</v>
      </c>
      <c r="C13" s="33">
        <f t="shared" si="0"/>
        <v>808476</v>
      </c>
      <c r="D13" s="33">
        <v>77195</v>
      </c>
      <c r="E13" s="34">
        <v>17960</v>
      </c>
      <c r="F13" s="34">
        <v>27599</v>
      </c>
      <c r="G13" s="34">
        <v>0</v>
      </c>
      <c r="H13" s="34">
        <v>414</v>
      </c>
      <c r="I13" s="34">
        <v>214</v>
      </c>
      <c r="J13" s="34">
        <v>20711</v>
      </c>
      <c r="K13" s="34">
        <f t="shared" si="1"/>
        <v>664383</v>
      </c>
      <c r="L13" s="35">
        <v>0</v>
      </c>
      <c r="M13" s="33">
        <v>0</v>
      </c>
      <c r="N13" s="33">
        <v>0</v>
      </c>
      <c r="O13" s="33">
        <v>0</v>
      </c>
      <c r="P13" s="33">
        <v>0</v>
      </c>
      <c r="Q13" s="33">
        <v>511887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22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6">
        <f t="shared" si="2"/>
        <v>511909</v>
      </c>
      <c r="AY13" s="38"/>
      <c r="AZ13" s="36">
        <v>152474</v>
      </c>
      <c r="BK13" s="12"/>
      <c r="BL13" s="12"/>
    </row>
    <row r="14" spans="1:64" ht="15" customHeight="1" x14ac:dyDescent="0.3">
      <c r="A14" s="7" t="s">
        <v>69</v>
      </c>
      <c r="B14" s="8" t="s">
        <v>107</v>
      </c>
      <c r="C14" s="33">
        <f t="shared" si="0"/>
        <v>188477</v>
      </c>
      <c r="D14" s="33">
        <v>14203</v>
      </c>
      <c r="E14" s="34">
        <v>1356</v>
      </c>
      <c r="F14" s="34">
        <v>5244</v>
      </c>
      <c r="G14" s="34">
        <v>0</v>
      </c>
      <c r="H14" s="34">
        <v>6751</v>
      </c>
      <c r="I14" s="34">
        <v>34</v>
      </c>
      <c r="J14" s="34">
        <v>3439</v>
      </c>
      <c r="K14" s="34">
        <f t="shared" si="1"/>
        <v>157450</v>
      </c>
      <c r="L14" s="35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143519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6">
        <f t="shared" si="2"/>
        <v>143519</v>
      </c>
      <c r="AY14" s="38"/>
      <c r="AZ14" s="36">
        <v>13931</v>
      </c>
      <c r="BK14" s="12"/>
      <c r="BL14" s="12"/>
    </row>
    <row r="15" spans="1:64" ht="15" customHeight="1" x14ac:dyDescent="0.3">
      <c r="A15" s="7" t="s">
        <v>70</v>
      </c>
      <c r="B15" s="8" t="s">
        <v>108</v>
      </c>
      <c r="C15" s="33">
        <f t="shared" si="0"/>
        <v>12794</v>
      </c>
      <c r="D15" s="33">
        <v>657</v>
      </c>
      <c r="E15" s="34">
        <v>156</v>
      </c>
      <c r="F15" s="34">
        <v>2419</v>
      </c>
      <c r="G15" s="34">
        <v>0</v>
      </c>
      <c r="H15" s="34">
        <v>1239</v>
      </c>
      <c r="I15" s="34">
        <v>4</v>
      </c>
      <c r="J15" s="34">
        <v>2464</v>
      </c>
      <c r="K15" s="34">
        <f t="shared" si="1"/>
        <v>5855</v>
      </c>
      <c r="L15" s="35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128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6">
        <f t="shared" si="2"/>
        <v>128</v>
      </c>
      <c r="AY15" s="38"/>
      <c r="AZ15" s="36">
        <v>5727</v>
      </c>
      <c r="BK15" s="12"/>
      <c r="BL15" s="12"/>
    </row>
    <row r="16" spans="1:64" ht="15" customHeight="1" x14ac:dyDescent="0.3">
      <c r="A16" s="7" t="s">
        <v>71</v>
      </c>
      <c r="B16" s="8" t="s">
        <v>109</v>
      </c>
      <c r="C16" s="33">
        <f t="shared" si="0"/>
        <v>300323</v>
      </c>
      <c r="D16" s="33">
        <v>67151</v>
      </c>
      <c r="E16" s="34">
        <v>1320</v>
      </c>
      <c r="F16" s="34">
        <v>23595</v>
      </c>
      <c r="G16" s="34">
        <v>0</v>
      </c>
      <c r="H16" s="34">
        <v>0</v>
      </c>
      <c r="I16" s="34">
        <v>239</v>
      </c>
      <c r="J16" s="34">
        <v>15903</v>
      </c>
      <c r="K16" s="34">
        <f t="shared" si="1"/>
        <v>192115</v>
      </c>
      <c r="L16" s="35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107270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6">
        <f t="shared" si="2"/>
        <v>107270</v>
      </c>
      <c r="AY16" s="38"/>
      <c r="AZ16" s="36">
        <v>84845</v>
      </c>
      <c r="BK16" s="12"/>
      <c r="BL16" s="12"/>
    </row>
    <row r="17" spans="1:64" ht="15" customHeight="1" x14ac:dyDescent="0.3">
      <c r="A17" s="7" t="s">
        <v>72</v>
      </c>
      <c r="B17" s="8" t="s">
        <v>110</v>
      </c>
      <c r="C17" s="33">
        <f t="shared" si="0"/>
        <v>163746</v>
      </c>
      <c r="D17" s="33">
        <v>17969</v>
      </c>
      <c r="E17" s="34">
        <v>3953</v>
      </c>
      <c r="F17" s="34">
        <v>2757</v>
      </c>
      <c r="G17" s="34">
        <v>0</v>
      </c>
      <c r="H17" s="34">
        <v>0</v>
      </c>
      <c r="I17" s="34">
        <v>2</v>
      </c>
      <c r="J17" s="34">
        <v>1691</v>
      </c>
      <c r="K17" s="34">
        <f t="shared" si="1"/>
        <v>137374</v>
      </c>
      <c r="L17" s="35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119394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4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6">
        <f t="shared" si="2"/>
        <v>119398</v>
      </c>
      <c r="AY17" s="38"/>
      <c r="AZ17" s="36">
        <v>17976</v>
      </c>
      <c r="BK17" s="12"/>
      <c r="BL17" s="12"/>
    </row>
    <row r="18" spans="1:64" ht="15" customHeight="1" x14ac:dyDescent="0.3">
      <c r="A18" s="7" t="s">
        <v>73</v>
      </c>
      <c r="B18" s="8" t="s">
        <v>111</v>
      </c>
      <c r="C18" s="33">
        <f t="shared" si="0"/>
        <v>650579</v>
      </c>
      <c r="D18" s="33">
        <v>67858</v>
      </c>
      <c r="E18" s="34">
        <v>11916</v>
      </c>
      <c r="F18" s="34">
        <v>35916</v>
      </c>
      <c r="G18" s="34">
        <v>-13332</v>
      </c>
      <c r="H18" s="34">
        <v>26281</v>
      </c>
      <c r="I18" s="34">
        <v>192</v>
      </c>
      <c r="J18" s="34">
        <v>41666</v>
      </c>
      <c r="K18" s="34">
        <f t="shared" si="1"/>
        <v>480082</v>
      </c>
      <c r="L18" s="35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125762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6">
        <f t="shared" si="2"/>
        <v>125762</v>
      </c>
      <c r="AY18" s="38"/>
      <c r="AZ18" s="36">
        <v>354320</v>
      </c>
      <c r="BK18" s="12"/>
      <c r="BL18" s="12"/>
    </row>
    <row r="19" spans="1:64" ht="15" customHeight="1" x14ac:dyDescent="0.3">
      <c r="A19" s="7" t="s">
        <v>74</v>
      </c>
      <c r="B19" s="8" t="s">
        <v>112</v>
      </c>
      <c r="C19" s="33">
        <f t="shared" si="0"/>
        <v>83931</v>
      </c>
      <c r="D19" s="33">
        <v>19596</v>
      </c>
      <c r="E19" s="34">
        <v>1852</v>
      </c>
      <c r="F19" s="34">
        <v>13</v>
      </c>
      <c r="G19" s="34">
        <v>0</v>
      </c>
      <c r="H19" s="34">
        <v>0</v>
      </c>
      <c r="I19" s="34">
        <v>1</v>
      </c>
      <c r="J19" s="34">
        <v>723</v>
      </c>
      <c r="K19" s="34">
        <f t="shared" si="1"/>
        <v>61746</v>
      </c>
      <c r="L19" s="35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8712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6">
        <f t="shared" si="2"/>
        <v>8712</v>
      </c>
      <c r="AY19" s="38"/>
      <c r="AZ19" s="36">
        <v>53034</v>
      </c>
      <c r="BK19" s="12"/>
      <c r="BL19" s="12"/>
    </row>
    <row r="20" spans="1:64" ht="15" customHeight="1" x14ac:dyDescent="0.3">
      <c r="A20" s="7" t="s">
        <v>75</v>
      </c>
      <c r="B20" s="8" t="s">
        <v>113</v>
      </c>
      <c r="C20" s="33">
        <f t="shared" si="0"/>
        <v>120337</v>
      </c>
      <c r="D20" s="33">
        <v>5963</v>
      </c>
      <c r="E20" s="34">
        <v>2105</v>
      </c>
      <c r="F20" s="34">
        <v>5934</v>
      </c>
      <c r="G20" s="34">
        <v>0</v>
      </c>
      <c r="H20" s="34">
        <v>0</v>
      </c>
      <c r="I20" s="34">
        <v>13</v>
      </c>
      <c r="J20" s="34">
        <v>2049</v>
      </c>
      <c r="K20" s="34">
        <f t="shared" si="1"/>
        <v>104273</v>
      </c>
      <c r="L20" s="35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78619</v>
      </c>
      <c r="Y20" s="33">
        <v>1805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6">
        <f t="shared" si="2"/>
        <v>80424</v>
      </c>
      <c r="AY20" s="38"/>
      <c r="AZ20" s="36">
        <v>23849</v>
      </c>
      <c r="BK20" s="12"/>
      <c r="BL20" s="12"/>
    </row>
    <row r="21" spans="1:64" ht="15" customHeight="1" x14ac:dyDescent="0.3">
      <c r="A21" s="7" t="s">
        <v>76</v>
      </c>
      <c r="B21" s="8" t="s">
        <v>114</v>
      </c>
      <c r="C21" s="33">
        <f t="shared" si="0"/>
        <v>214226</v>
      </c>
      <c r="D21" s="33">
        <v>5452</v>
      </c>
      <c r="E21" s="34">
        <v>1911</v>
      </c>
      <c r="F21" s="34">
        <v>11659</v>
      </c>
      <c r="G21" s="34">
        <v>0</v>
      </c>
      <c r="H21" s="34">
        <v>0</v>
      </c>
      <c r="I21" s="34">
        <v>0</v>
      </c>
      <c r="J21" s="34">
        <v>4214</v>
      </c>
      <c r="K21" s="34">
        <f t="shared" si="1"/>
        <v>190990</v>
      </c>
      <c r="L21" s="35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157445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6">
        <f t="shared" si="2"/>
        <v>157445</v>
      </c>
      <c r="AY21" s="38"/>
      <c r="AZ21" s="36">
        <v>33545</v>
      </c>
      <c r="BK21" s="12"/>
      <c r="BL21" s="12"/>
    </row>
    <row r="22" spans="1:64" ht="15" customHeight="1" x14ac:dyDescent="0.3">
      <c r="A22" s="7" t="s">
        <v>77</v>
      </c>
      <c r="B22" s="8" t="s">
        <v>115</v>
      </c>
      <c r="C22" s="33">
        <f t="shared" si="0"/>
        <v>185351</v>
      </c>
      <c r="D22" s="33">
        <v>14873</v>
      </c>
      <c r="E22" s="34">
        <v>4522</v>
      </c>
      <c r="F22" s="34">
        <v>11109</v>
      </c>
      <c r="G22" s="34">
        <v>0</v>
      </c>
      <c r="H22" s="34">
        <v>0</v>
      </c>
      <c r="I22" s="34">
        <v>453</v>
      </c>
      <c r="J22" s="34">
        <v>5025</v>
      </c>
      <c r="K22" s="34">
        <f t="shared" si="1"/>
        <v>149369</v>
      </c>
      <c r="L22" s="35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68723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6">
        <f t="shared" si="2"/>
        <v>68723</v>
      </c>
      <c r="AY22" s="38"/>
      <c r="AZ22" s="36">
        <v>80646</v>
      </c>
      <c r="BK22" s="12"/>
      <c r="BL22" s="12"/>
    </row>
    <row r="23" spans="1:64" ht="15" customHeight="1" x14ac:dyDescent="0.3">
      <c r="A23" s="7" t="s">
        <v>78</v>
      </c>
      <c r="B23" s="8" t="s">
        <v>116</v>
      </c>
      <c r="C23" s="33">
        <f t="shared" si="0"/>
        <v>328770</v>
      </c>
      <c r="D23" s="33">
        <v>28024</v>
      </c>
      <c r="E23" s="34">
        <v>1480</v>
      </c>
      <c r="F23" s="34">
        <v>27819</v>
      </c>
      <c r="G23" s="34">
        <v>0</v>
      </c>
      <c r="H23" s="34">
        <v>0</v>
      </c>
      <c r="I23" s="34">
        <v>340</v>
      </c>
      <c r="J23" s="34">
        <v>15237</v>
      </c>
      <c r="K23" s="34">
        <f t="shared" si="1"/>
        <v>255870</v>
      </c>
      <c r="L23" s="35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39434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6">
        <f t="shared" si="2"/>
        <v>39434</v>
      </c>
      <c r="AY23" s="38"/>
      <c r="AZ23" s="36">
        <v>216436</v>
      </c>
      <c r="BK23" s="12"/>
      <c r="BL23" s="12"/>
    </row>
    <row r="24" spans="1:64" ht="15" customHeight="1" x14ac:dyDescent="0.3">
      <c r="A24" s="7" t="s">
        <v>79</v>
      </c>
      <c r="B24" s="8" t="s">
        <v>117</v>
      </c>
      <c r="C24" s="33">
        <f t="shared" si="0"/>
        <v>139066</v>
      </c>
      <c r="D24" s="33">
        <v>13228</v>
      </c>
      <c r="E24" s="34">
        <v>1182</v>
      </c>
      <c r="F24" s="34">
        <v>2220</v>
      </c>
      <c r="G24" s="34">
        <v>0</v>
      </c>
      <c r="H24" s="34">
        <v>0</v>
      </c>
      <c r="I24" s="34">
        <v>1</v>
      </c>
      <c r="J24" s="34">
        <v>1914</v>
      </c>
      <c r="K24" s="34">
        <f t="shared" si="1"/>
        <v>120521</v>
      </c>
      <c r="L24" s="35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110486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6">
        <f t="shared" si="2"/>
        <v>110486</v>
      </c>
      <c r="AY24" s="38"/>
      <c r="AZ24" s="36">
        <v>10035</v>
      </c>
      <c r="BK24" s="12"/>
      <c r="BL24" s="12"/>
    </row>
    <row r="25" spans="1:64" ht="15" customHeight="1" x14ac:dyDescent="0.3">
      <c r="A25" s="7" t="s">
        <v>80</v>
      </c>
      <c r="B25" s="8" t="s">
        <v>118</v>
      </c>
      <c r="C25" s="33">
        <f t="shared" si="0"/>
        <v>90328</v>
      </c>
      <c r="D25" s="33">
        <v>0</v>
      </c>
      <c r="E25" s="34">
        <v>0</v>
      </c>
      <c r="F25" s="34">
        <v>5170</v>
      </c>
      <c r="G25" s="34">
        <v>0</v>
      </c>
      <c r="H25" s="34">
        <v>0</v>
      </c>
      <c r="I25" s="34">
        <v>29</v>
      </c>
      <c r="J25" s="34">
        <v>1448</v>
      </c>
      <c r="K25" s="34">
        <f t="shared" si="1"/>
        <v>83681</v>
      </c>
      <c r="L25" s="35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551</v>
      </c>
      <c r="AB25" s="33">
        <v>0</v>
      </c>
      <c r="AC25" s="33">
        <v>81359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76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6">
        <f t="shared" si="2"/>
        <v>81986</v>
      </c>
      <c r="AY25" s="38"/>
      <c r="AZ25" s="36">
        <v>1695</v>
      </c>
      <c r="BK25" s="12"/>
      <c r="BL25" s="12"/>
    </row>
    <row r="26" spans="1:64" ht="15" customHeight="1" x14ac:dyDescent="0.3">
      <c r="A26" s="7" t="s">
        <v>81</v>
      </c>
      <c r="B26" s="8" t="s">
        <v>119</v>
      </c>
      <c r="C26" s="33">
        <f t="shared" si="0"/>
        <v>287229</v>
      </c>
      <c r="D26" s="33">
        <v>0</v>
      </c>
      <c r="E26" s="34">
        <v>0</v>
      </c>
      <c r="F26" s="34">
        <v>26131</v>
      </c>
      <c r="G26" s="34">
        <v>0</v>
      </c>
      <c r="H26" s="34">
        <v>0</v>
      </c>
      <c r="I26" s="34">
        <v>0</v>
      </c>
      <c r="J26" s="34">
        <v>11</v>
      </c>
      <c r="K26" s="34">
        <f t="shared" si="1"/>
        <v>261087</v>
      </c>
      <c r="L26" s="35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183882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6">
        <f t="shared" si="2"/>
        <v>183882</v>
      </c>
      <c r="AY26" s="38"/>
      <c r="AZ26" s="36">
        <v>77205</v>
      </c>
      <c r="BK26" s="12"/>
      <c r="BL26" s="12"/>
    </row>
    <row r="27" spans="1:64" ht="15" customHeight="1" x14ac:dyDescent="0.3">
      <c r="A27" s="7" t="s">
        <v>82</v>
      </c>
      <c r="B27" s="8" t="s">
        <v>120</v>
      </c>
      <c r="C27" s="33">
        <f t="shared" si="0"/>
        <v>91341</v>
      </c>
      <c r="D27" s="33">
        <v>0</v>
      </c>
      <c r="E27" s="34">
        <v>0</v>
      </c>
      <c r="F27" s="34">
        <v>2513</v>
      </c>
      <c r="G27" s="34">
        <v>0</v>
      </c>
      <c r="H27" s="34">
        <v>0</v>
      </c>
      <c r="I27" s="34">
        <v>0</v>
      </c>
      <c r="J27" s="34">
        <v>0</v>
      </c>
      <c r="K27" s="34">
        <f t="shared" si="1"/>
        <v>88828</v>
      </c>
      <c r="L27" s="35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88799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29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6">
        <f t="shared" si="2"/>
        <v>88828</v>
      </c>
      <c r="AY27" s="38"/>
      <c r="AZ27" s="36">
        <v>0</v>
      </c>
      <c r="BK27" s="12"/>
      <c r="BL27" s="12"/>
    </row>
    <row r="28" spans="1:64" ht="15" customHeight="1" x14ac:dyDescent="0.3">
      <c r="A28" s="7" t="s">
        <v>83</v>
      </c>
      <c r="B28" s="8" t="s">
        <v>121</v>
      </c>
      <c r="C28" s="33">
        <f t="shared" si="0"/>
        <v>358962</v>
      </c>
      <c r="D28" s="33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f t="shared" si="1"/>
        <v>358962</v>
      </c>
      <c r="L28" s="35">
        <v>342</v>
      </c>
      <c r="M28" s="33">
        <v>0</v>
      </c>
      <c r="N28" s="33">
        <v>2</v>
      </c>
      <c r="O28" s="33">
        <v>0</v>
      </c>
      <c r="P28" s="33">
        <v>0</v>
      </c>
      <c r="Q28" s="33">
        <v>142</v>
      </c>
      <c r="R28" s="33">
        <v>0</v>
      </c>
      <c r="S28" s="33">
        <v>0</v>
      </c>
      <c r="T28" s="33">
        <v>0</v>
      </c>
      <c r="U28" s="33">
        <v>17</v>
      </c>
      <c r="V28" s="33">
        <v>24</v>
      </c>
      <c r="W28" s="33">
        <v>0</v>
      </c>
      <c r="X28" s="33">
        <v>0</v>
      </c>
      <c r="Y28" s="33">
        <v>8</v>
      </c>
      <c r="Z28" s="33">
        <v>22</v>
      </c>
      <c r="AA28" s="33">
        <v>0</v>
      </c>
      <c r="AB28" s="33">
        <v>0</v>
      </c>
      <c r="AC28" s="33">
        <v>39</v>
      </c>
      <c r="AD28" s="33">
        <v>8376</v>
      </c>
      <c r="AE28" s="33">
        <v>218</v>
      </c>
      <c r="AF28" s="33">
        <v>349390</v>
      </c>
      <c r="AG28" s="33">
        <v>260</v>
      </c>
      <c r="AH28" s="33">
        <v>0</v>
      </c>
      <c r="AI28" s="33">
        <v>40</v>
      </c>
      <c r="AJ28" s="33">
        <v>0</v>
      </c>
      <c r="AK28" s="33">
        <v>0</v>
      </c>
      <c r="AL28" s="33">
        <v>0</v>
      </c>
      <c r="AM28" s="33">
        <v>10</v>
      </c>
      <c r="AN28" s="33">
        <v>0</v>
      </c>
      <c r="AO28" s="33">
        <v>0</v>
      </c>
      <c r="AP28" s="33">
        <v>3</v>
      </c>
      <c r="AQ28" s="33">
        <v>16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6">
        <f t="shared" si="2"/>
        <v>358909</v>
      </c>
      <c r="AY28" s="38"/>
      <c r="AZ28" s="36">
        <v>53</v>
      </c>
      <c r="BK28" s="12"/>
      <c r="BL28" s="12"/>
    </row>
    <row r="29" spans="1:64" ht="15" customHeight="1" x14ac:dyDescent="0.3">
      <c r="A29" s="7" t="s">
        <v>84</v>
      </c>
      <c r="B29" s="8" t="s">
        <v>122</v>
      </c>
      <c r="C29" s="33">
        <f t="shared" si="0"/>
        <v>36761</v>
      </c>
      <c r="D29" s="33">
        <v>-444485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f t="shared" si="1"/>
        <v>481246</v>
      </c>
      <c r="L29" s="35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481147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2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6">
        <f t="shared" si="2"/>
        <v>481149</v>
      </c>
      <c r="AY29" s="38"/>
      <c r="AZ29" s="36">
        <v>97</v>
      </c>
      <c r="BK29" s="12"/>
      <c r="BL29" s="12"/>
    </row>
    <row r="30" spans="1:64" ht="15" customHeight="1" x14ac:dyDescent="0.3">
      <c r="A30" s="7" t="s">
        <v>85</v>
      </c>
      <c r="B30" s="8" t="s">
        <v>123</v>
      </c>
      <c r="C30" s="33">
        <f t="shared" si="0"/>
        <v>502289</v>
      </c>
      <c r="D30" s="33">
        <v>0</v>
      </c>
      <c r="E30" s="34">
        <v>-91563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f t="shared" si="1"/>
        <v>593852</v>
      </c>
      <c r="L30" s="35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9607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6657</v>
      </c>
      <c r="AH30" s="33">
        <v>536739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6">
        <f t="shared" si="2"/>
        <v>553003</v>
      </c>
      <c r="AY30" s="38"/>
      <c r="AZ30" s="36">
        <v>40849</v>
      </c>
      <c r="BK30" s="12"/>
      <c r="BL30" s="12"/>
    </row>
    <row r="31" spans="1:64" ht="15" customHeight="1" x14ac:dyDescent="0.3">
      <c r="A31" s="7" t="s">
        <v>86</v>
      </c>
      <c r="B31" s="8" t="s">
        <v>124</v>
      </c>
      <c r="C31" s="33">
        <f t="shared" si="0"/>
        <v>465715</v>
      </c>
      <c r="D31" s="33">
        <v>0</v>
      </c>
      <c r="E31" s="34">
        <v>0</v>
      </c>
      <c r="F31" s="34">
        <v>4179</v>
      </c>
      <c r="G31" s="34">
        <v>0</v>
      </c>
      <c r="H31" s="34">
        <v>0</v>
      </c>
      <c r="I31" s="34">
        <v>0</v>
      </c>
      <c r="J31" s="34">
        <v>0</v>
      </c>
      <c r="K31" s="34">
        <f t="shared" si="1"/>
        <v>461536</v>
      </c>
      <c r="L31" s="35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461522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6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6">
        <f t="shared" si="2"/>
        <v>461528</v>
      </c>
      <c r="AY31" s="38"/>
      <c r="AZ31" s="36">
        <v>8</v>
      </c>
      <c r="BK31" s="12"/>
      <c r="BL31" s="12"/>
    </row>
    <row r="32" spans="1:64" ht="15" customHeight="1" x14ac:dyDescent="0.3">
      <c r="A32" s="7" t="s">
        <v>87</v>
      </c>
      <c r="B32" s="8" t="s">
        <v>125</v>
      </c>
      <c r="C32" s="33">
        <f t="shared" si="0"/>
        <v>380313</v>
      </c>
      <c r="D32" s="33">
        <v>0</v>
      </c>
      <c r="E32" s="34">
        <v>0</v>
      </c>
      <c r="F32" s="34">
        <v>235</v>
      </c>
      <c r="G32" s="34">
        <v>0</v>
      </c>
      <c r="H32" s="34">
        <v>0</v>
      </c>
      <c r="I32" s="34">
        <v>0</v>
      </c>
      <c r="J32" s="34">
        <v>103</v>
      </c>
      <c r="K32" s="34">
        <f t="shared" si="1"/>
        <v>379975</v>
      </c>
      <c r="L32" s="35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354922</v>
      </c>
      <c r="AK32" s="33">
        <v>0</v>
      </c>
      <c r="AL32" s="33">
        <v>0</v>
      </c>
      <c r="AM32" s="33">
        <v>130</v>
      </c>
      <c r="AN32" s="33">
        <v>0</v>
      </c>
      <c r="AO32" s="33">
        <v>1203</v>
      </c>
      <c r="AP32" s="33">
        <v>53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6">
        <f t="shared" si="2"/>
        <v>356308</v>
      </c>
      <c r="AY32" s="38"/>
      <c r="AZ32" s="36">
        <v>23667</v>
      </c>
      <c r="BK32" s="12"/>
      <c r="BL32" s="12"/>
    </row>
    <row r="33" spans="1:64" ht="15" customHeight="1" x14ac:dyDescent="0.3">
      <c r="A33" s="7" t="s">
        <v>88</v>
      </c>
      <c r="B33" s="8" t="s">
        <v>126</v>
      </c>
      <c r="C33" s="33">
        <f t="shared" si="0"/>
        <v>205001</v>
      </c>
      <c r="D33" s="33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f t="shared" si="1"/>
        <v>205001</v>
      </c>
      <c r="L33" s="35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5082</v>
      </c>
      <c r="AI33" s="33">
        <v>0</v>
      </c>
      <c r="AJ33" s="33">
        <v>0</v>
      </c>
      <c r="AK33" s="33">
        <v>190353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6">
        <f t="shared" si="2"/>
        <v>195435</v>
      </c>
      <c r="AY33" s="38"/>
      <c r="AZ33" s="36">
        <v>9566</v>
      </c>
      <c r="BK33" s="12"/>
      <c r="BL33" s="12"/>
    </row>
    <row r="34" spans="1:64" ht="15" customHeight="1" x14ac:dyDescent="0.3">
      <c r="A34" s="7" t="s">
        <v>89</v>
      </c>
      <c r="B34" s="8" t="s">
        <v>127</v>
      </c>
      <c r="C34" s="33">
        <f t="shared" si="0"/>
        <v>269286</v>
      </c>
      <c r="D34" s="33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f t="shared" si="1"/>
        <v>269286</v>
      </c>
      <c r="L34" s="35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917</v>
      </c>
      <c r="AH34" s="33">
        <v>2863</v>
      </c>
      <c r="AI34" s="33">
        <v>0</v>
      </c>
      <c r="AJ34" s="33">
        <v>0</v>
      </c>
      <c r="AK34" s="33">
        <v>913</v>
      </c>
      <c r="AL34" s="33">
        <v>263619</v>
      </c>
      <c r="AM34" s="33">
        <v>262</v>
      </c>
      <c r="AN34" s="33">
        <v>452</v>
      </c>
      <c r="AO34" s="33">
        <v>256</v>
      </c>
      <c r="AP34" s="33">
        <v>4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6">
        <f t="shared" si="2"/>
        <v>269286</v>
      </c>
      <c r="AY34" s="38"/>
      <c r="AZ34" s="36">
        <v>0</v>
      </c>
      <c r="BK34" s="12"/>
      <c r="BL34" s="12"/>
    </row>
    <row r="35" spans="1:64" ht="15" customHeight="1" x14ac:dyDescent="0.3">
      <c r="A35" s="7" t="s">
        <v>90</v>
      </c>
      <c r="B35" s="8" t="s">
        <v>128</v>
      </c>
      <c r="C35" s="33">
        <f t="shared" si="0"/>
        <v>256624</v>
      </c>
      <c r="D35" s="33">
        <v>0</v>
      </c>
      <c r="E35" s="34">
        <v>0</v>
      </c>
      <c r="F35" s="34">
        <v>12</v>
      </c>
      <c r="G35" s="34">
        <v>0</v>
      </c>
      <c r="H35" s="34">
        <v>0</v>
      </c>
      <c r="I35" s="34">
        <v>0</v>
      </c>
      <c r="J35" s="34">
        <v>4</v>
      </c>
      <c r="K35" s="34">
        <f t="shared" si="1"/>
        <v>256608</v>
      </c>
      <c r="L35" s="35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243991</v>
      </c>
      <c r="AN35" s="33">
        <v>0</v>
      </c>
      <c r="AO35" s="33">
        <v>0</v>
      </c>
      <c r="AP35" s="33">
        <v>1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6">
        <f t="shared" si="2"/>
        <v>243992</v>
      </c>
      <c r="AY35" s="38"/>
      <c r="AZ35" s="36">
        <v>12616</v>
      </c>
      <c r="BK35" s="12"/>
      <c r="BL35" s="12"/>
    </row>
    <row r="36" spans="1:64" ht="15" customHeight="1" x14ac:dyDescent="0.3">
      <c r="A36" s="7" t="s">
        <v>91</v>
      </c>
      <c r="B36" s="8" t="s">
        <v>129</v>
      </c>
      <c r="C36" s="33">
        <f t="shared" si="0"/>
        <v>150900</v>
      </c>
      <c r="D36" s="33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f t="shared" si="1"/>
        <v>150900</v>
      </c>
      <c r="L36" s="35">
        <v>912</v>
      </c>
      <c r="M36" s="33">
        <v>0</v>
      </c>
      <c r="N36" s="33">
        <v>0</v>
      </c>
      <c r="O36" s="33">
        <v>0</v>
      </c>
      <c r="P36" s="33">
        <v>1115</v>
      </c>
      <c r="Q36" s="33">
        <v>0</v>
      </c>
      <c r="R36" s="33">
        <v>2312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9586</v>
      </c>
      <c r="AE36" s="33">
        <v>2021</v>
      </c>
      <c r="AF36" s="33">
        <v>940</v>
      </c>
      <c r="AG36" s="33">
        <v>1314</v>
      </c>
      <c r="AH36" s="33">
        <v>12210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120421</v>
      </c>
      <c r="AO36" s="33">
        <v>69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6">
        <f t="shared" si="2"/>
        <v>150900</v>
      </c>
      <c r="AY36" s="38"/>
      <c r="AZ36" s="36">
        <v>0</v>
      </c>
      <c r="BK36" s="12"/>
      <c r="BL36" s="12"/>
    </row>
    <row r="37" spans="1:64" ht="15" customHeight="1" x14ac:dyDescent="0.3">
      <c r="A37" s="7" t="s">
        <v>92</v>
      </c>
      <c r="B37" s="8" t="s">
        <v>130</v>
      </c>
      <c r="C37" s="33">
        <f t="shared" si="0"/>
        <v>362055</v>
      </c>
      <c r="D37" s="33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f t="shared" si="1"/>
        <v>362055</v>
      </c>
      <c r="L37" s="35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362055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6">
        <f t="shared" si="2"/>
        <v>362055</v>
      </c>
      <c r="AY37" s="38"/>
      <c r="AZ37" s="36">
        <v>0</v>
      </c>
      <c r="BK37" s="12"/>
      <c r="BL37" s="12"/>
    </row>
    <row r="38" spans="1:64" ht="15" customHeight="1" x14ac:dyDescent="0.3">
      <c r="A38" s="7" t="s">
        <v>93</v>
      </c>
      <c r="B38" s="8" t="s">
        <v>131</v>
      </c>
      <c r="C38" s="33">
        <f t="shared" si="0"/>
        <v>231436</v>
      </c>
      <c r="D38" s="33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f t="shared" si="1"/>
        <v>231436</v>
      </c>
      <c r="L38" s="35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231364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6">
        <f t="shared" si="2"/>
        <v>231364</v>
      </c>
      <c r="AY38" s="38"/>
      <c r="AZ38" s="36">
        <v>72</v>
      </c>
      <c r="BK38" s="12"/>
      <c r="BL38" s="12"/>
    </row>
    <row r="39" spans="1:64" ht="15" customHeight="1" x14ac:dyDescent="0.3">
      <c r="A39" s="7" t="s">
        <v>94</v>
      </c>
      <c r="B39" s="8" t="s">
        <v>132</v>
      </c>
      <c r="C39" s="33">
        <f t="shared" si="0"/>
        <v>128043</v>
      </c>
      <c r="D39" s="33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f t="shared" si="1"/>
        <v>128043</v>
      </c>
      <c r="L39" s="35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128043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6">
        <f t="shared" si="2"/>
        <v>128043</v>
      </c>
      <c r="AY39" s="38"/>
      <c r="AZ39" s="36">
        <v>0</v>
      </c>
      <c r="BK39" s="12"/>
      <c r="BL39" s="12"/>
    </row>
    <row r="40" spans="1:64" ht="15" customHeight="1" x14ac:dyDescent="0.3">
      <c r="A40" s="7" t="s">
        <v>95</v>
      </c>
      <c r="B40" s="8" t="s">
        <v>133</v>
      </c>
      <c r="C40" s="33">
        <f t="shared" si="0"/>
        <v>47743</v>
      </c>
      <c r="D40" s="33">
        <v>0</v>
      </c>
      <c r="E40" s="34">
        <v>0</v>
      </c>
      <c r="F40" s="34">
        <v>36</v>
      </c>
      <c r="G40" s="34">
        <v>0</v>
      </c>
      <c r="H40" s="34">
        <v>0</v>
      </c>
      <c r="I40" s="34">
        <v>0</v>
      </c>
      <c r="J40" s="34">
        <v>19</v>
      </c>
      <c r="K40" s="34">
        <f t="shared" si="1"/>
        <v>47688</v>
      </c>
      <c r="L40" s="35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47487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6">
        <f t="shared" si="2"/>
        <v>47487</v>
      </c>
      <c r="AY40" s="38"/>
      <c r="AZ40" s="36">
        <v>201</v>
      </c>
      <c r="BK40" s="12"/>
      <c r="BL40" s="12"/>
    </row>
    <row r="41" spans="1:64" ht="15" customHeight="1" x14ac:dyDescent="0.3">
      <c r="A41" s="7" t="s">
        <v>96</v>
      </c>
      <c r="B41" s="8" t="s">
        <v>134</v>
      </c>
      <c r="C41" s="33">
        <f t="shared" si="0"/>
        <v>111435</v>
      </c>
      <c r="D41" s="33">
        <v>0</v>
      </c>
      <c r="E41" s="34">
        <v>0</v>
      </c>
      <c r="F41" s="34">
        <v>929</v>
      </c>
      <c r="G41" s="34">
        <v>0</v>
      </c>
      <c r="H41" s="34">
        <v>0</v>
      </c>
      <c r="I41" s="34">
        <v>0</v>
      </c>
      <c r="J41" s="34">
        <v>0</v>
      </c>
      <c r="K41" s="34">
        <f t="shared" si="1"/>
        <v>110506</v>
      </c>
      <c r="L41" s="35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226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110280</v>
      </c>
      <c r="AT41" s="33">
        <v>0</v>
      </c>
      <c r="AU41" s="33">
        <v>0</v>
      </c>
      <c r="AV41" s="33">
        <v>0</v>
      </c>
      <c r="AW41" s="33">
        <v>0</v>
      </c>
      <c r="AX41" s="36">
        <f t="shared" si="2"/>
        <v>110506</v>
      </c>
      <c r="AY41" s="38"/>
      <c r="AZ41" s="36">
        <v>0</v>
      </c>
      <c r="BK41" s="12"/>
      <c r="BL41" s="12"/>
    </row>
    <row r="42" spans="1:64" ht="15" customHeight="1" x14ac:dyDescent="0.3">
      <c r="A42" s="7" t="s">
        <v>97</v>
      </c>
      <c r="B42" s="8" t="s">
        <v>135</v>
      </c>
      <c r="C42" s="33">
        <f t="shared" si="0"/>
        <v>8058</v>
      </c>
      <c r="D42" s="33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f t="shared" si="1"/>
        <v>8058</v>
      </c>
      <c r="L42" s="35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8058</v>
      </c>
      <c r="AU42" s="33">
        <v>0</v>
      </c>
      <c r="AV42" s="33">
        <v>0</v>
      </c>
      <c r="AW42" s="33">
        <v>0</v>
      </c>
      <c r="AX42" s="36">
        <f t="shared" si="2"/>
        <v>8058</v>
      </c>
      <c r="AY42" s="38"/>
      <c r="AZ42" s="36">
        <v>0</v>
      </c>
      <c r="BK42" s="12"/>
      <c r="BL42" s="12"/>
    </row>
    <row r="43" spans="1:64" ht="15" customHeight="1" x14ac:dyDescent="0.3">
      <c r="A43" s="7" t="s">
        <v>98</v>
      </c>
      <c r="B43" s="8" t="s">
        <v>136</v>
      </c>
      <c r="C43" s="33">
        <f t="shared" si="0"/>
        <v>0</v>
      </c>
      <c r="D43" s="33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f t="shared" si="1"/>
        <v>0</v>
      </c>
      <c r="L43" s="35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6">
        <f t="shared" si="2"/>
        <v>0</v>
      </c>
      <c r="AY43" s="38"/>
      <c r="AZ43" s="36">
        <v>0</v>
      </c>
      <c r="BK43" s="12"/>
      <c r="BL43" s="12"/>
    </row>
    <row r="44" spans="1:64" ht="15" customHeight="1" x14ac:dyDescent="0.3">
      <c r="A44" s="7" t="s">
        <v>99</v>
      </c>
      <c r="B44" s="8" t="s">
        <v>51</v>
      </c>
      <c r="C44" s="33">
        <f t="shared" si="0"/>
        <v>23145</v>
      </c>
      <c r="D44" s="33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f t="shared" si="1"/>
        <v>23145</v>
      </c>
      <c r="L44" s="35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6">
        <f t="shared" si="2"/>
        <v>0</v>
      </c>
      <c r="AY44" s="38"/>
      <c r="AZ44" s="36">
        <v>23145</v>
      </c>
      <c r="BK44" s="12"/>
      <c r="BL44" s="12"/>
    </row>
    <row r="45" spans="1:64" ht="15" customHeight="1" thickBot="1" x14ac:dyDescent="0.35">
      <c r="A45" s="9" t="s">
        <v>100</v>
      </c>
      <c r="B45" s="10" t="s">
        <v>137</v>
      </c>
      <c r="C45" s="33">
        <f t="shared" si="0"/>
        <v>0</v>
      </c>
      <c r="D45" s="33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f t="shared" si="1"/>
        <v>0</v>
      </c>
      <c r="L45" s="35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6">
        <f t="shared" si="2"/>
        <v>0</v>
      </c>
      <c r="AY45" s="38"/>
      <c r="AZ45" s="36">
        <v>0</v>
      </c>
      <c r="BK45" s="12"/>
      <c r="BL45" s="12"/>
    </row>
    <row r="46" spans="1:64" s="45" customFormat="1" ht="21.75" customHeight="1" thickTop="1" thickBot="1" x14ac:dyDescent="0.35">
      <c r="A46" s="39"/>
      <c r="B46" s="40">
        <v>0</v>
      </c>
      <c r="C46" s="41">
        <f t="shared" ref="C46:AZ46" si="3">SUM(C8:C45)</f>
        <v>8538648</v>
      </c>
      <c r="D46" s="41">
        <f t="shared" si="3"/>
        <v>0</v>
      </c>
      <c r="E46" s="41">
        <f t="shared" si="3"/>
        <v>0</v>
      </c>
      <c r="F46" s="41">
        <f t="shared" si="3"/>
        <v>198931</v>
      </c>
      <c r="G46" s="41">
        <f t="shared" si="3"/>
        <v>-13332</v>
      </c>
      <c r="H46" s="41">
        <f t="shared" si="3"/>
        <v>34685</v>
      </c>
      <c r="I46" s="41">
        <f t="shared" si="3"/>
        <v>1709</v>
      </c>
      <c r="J46" s="41">
        <f t="shared" si="3"/>
        <v>121147</v>
      </c>
      <c r="K46" s="42">
        <f t="shared" si="3"/>
        <v>8195508</v>
      </c>
      <c r="L46" s="43">
        <f t="shared" si="3"/>
        <v>798229</v>
      </c>
      <c r="M46" s="43">
        <f t="shared" si="3"/>
        <v>160381</v>
      </c>
      <c r="N46" s="43">
        <f t="shared" si="3"/>
        <v>54220</v>
      </c>
      <c r="O46" s="43">
        <f t="shared" si="3"/>
        <v>28874</v>
      </c>
      <c r="P46" s="43">
        <f t="shared" si="3"/>
        <v>68127</v>
      </c>
      <c r="Q46" s="43">
        <f t="shared" si="3"/>
        <v>512029</v>
      </c>
      <c r="R46" s="43">
        <f t="shared" si="3"/>
        <v>145831</v>
      </c>
      <c r="S46" s="43">
        <f t="shared" si="3"/>
        <v>128</v>
      </c>
      <c r="T46" s="43">
        <f t="shared" si="3"/>
        <v>107270</v>
      </c>
      <c r="U46" s="43">
        <f t="shared" si="3"/>
        <v>119411</v>
      </c>
      <c r="V46" s="43">
        <f t="shared" si="3"/>
        <v>125786</v>
      </c>
      <c r="W46" s="43">
        <f t="shared" si="3"/>
        <v>8712</v>
      </c>
      <c r="X46" s="43">
        <f t="shared" si="3"/>
        <v>78619</v>
      </c>
      <c r="Y46" s="43">
        <f t="shared" si="3"/>
        <v>172965</v>
      </c>
      <c r="Z46" s="43">
        <f t="shared" si="3"/>
        <v>68745</v>
      </c>
      <c r="AA46" s="43">
        <f t="shared" si="3"/>
        <v>39985</v>
      </c>
      <c r="AB46" s="43">
        <f t="shared" si="3"/>
        <v>110486</v>
      </c>
      <c r="AC46" s="43">
        <f t="shared" si="3"/>
        <v>81398</v>
      </c>
      <c r="AD46" s="43">
        <f t="shared" si="3"/>
        <v>201844</v>
      </c>
      <c r="AE46" s="43">
        <f t="shared" si="3"/>
        <v>91038</v>
      </c>
      <c r="AF46" s="43">
        <f t="shared" si="3"/>
        <v>350330</v>
      </c>
      <c r="AG46" s="43">
        <f t="shared" si="3"/>
        <v>490295</v>
      </c>
      <c r="AH46" s="43">
        <f t="shared" si="3"/>
        <v>556894</v>
      </c>
      <c r="AI46" s="43">
        <f t="shared" si="3"/>
        <v>461562</v>
      </c>
      <c r="AJ46" s="43">
        <f t="shared" si="3"/>
        <v>355224</v>
      </c>
      <c r="AK46" s="43">
        <f t="shared" si="3"/>
        <v>191266</v>
      </c>
      <c r="AL46" s="43">
        <f t="shared" si="3"/>
        <v>263619</v>
      </c>
      <c r="AM46" s="43">
        <f t="shared" si="3"/>
        <v>244480</v>
      </c>
      <c r="AN46" s="43">
        <f t="shared" si="3"/>
        <v>120873</v>
      </c>
      <c r="AO46" s="43">
        <f t="shared" si="3"/>
        <v>363619</v>
      </c>
      <c r="AP46" s="43">
        <f t="shared" si="3"/>
        <v>231433</v>
      </c>
      <c r="AQ46" s="43">
        <f t="shared" si="3"/>
        <v>128059</v>
      </c>
      <c r="AR46" s="43">
        <f t="shared" si="3"/>
        <v>47487</v>
      </c>
      <c r="AS46" s="43">
        <f t="shared" si="3"/>
        <v>110280</v>
      </c>
      <c r="AT46" s="43">
        <f t="shared" si="3"/>
        <v>8058</v>
      </c>
      <c r="AU46" s="43">
        <f t="shared" si="3"/>
        <v>0</v>
      </c>
      <c r="AV46" s="43">
        <f t="shared" si="3"/>
        <v>0</v>
      </c>
      <c r="AW46" s="43">
        <f t="shared" si="3"/>
        <v>0</v>
      </c>
      <c r="AX46" s="43">
        <f t="shared" si="3"/>
        <v>6897557</v>
      </c>
      <c r="AY46" s="44">
        <f t="shared" si="3"/>
        <v>0</v>
      </c>
      <c r="AZ46" s="42">
        <f t="shared" si="3"/>
        <v>1297951</v>
      </c>
      <c r="BA46" s="12"/>
      <c r="BB46" s="12"/>
      <c r="BC46" s="12"/>
      <c r="BD46" s="12"/>
      <c r="BE46" s="12"/>
      <c r="BF46" s="12"/>
      <c r="BG46" s="12"/>
      <c r="BH46" s="12"/>
      <c r="BI46" s="12"/>
    </row>
    <row r="47" spans="1:64" s="45" customFormat="1" ht="21.75" customHeight="1" thickTop="1" thickBot="1" x14ac:dyDescent="0.3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7"/>
      <c r="BH47" s="47"/>
    </row>
    <row r="48" spans="1:64" ht="12.5" thickTop="1" thickBot="1" x14ac:dyDescent="0.35">
      <c r="L48" s="15" t="s">
        <v>138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7"/>
      <c r="BJ48" s="14"/>
      <c r="BK48" s="12"/>
      <c r="BL48" s="12"/>
    </row>
    <row r="49" spans="1:64" ht="104.5" thickTop="1" thickBot="1" x14ac:dyDescent="0.35">
      <c r="A49" s="104" t="s">
        <v>139</v>
      </c>
      <c r="B49" s="105"/>
      <c r="C49" s="18" t="s">
        <v>140</v>
      </c>
      <c r="D49" s="18" t="s">
        <v>7</v>
      </c>
      <c r="E49" s="18" t="s">
        <v>8</v>
      </c>
      <c r="F49" s="18" t="s">
        <v>9</v>
      </c>
      <c r="G49" s="18" t="s">
        <v>10</v>
      </c>
      <c r="H49" s="18" t="s">
        <v>11</v>
      </c>
      <c r="I49" s="18" t="s">
        <v>12</v>
      </c>
      <c r="J49" s="19" t="s">
        <v>13</v>
      </c>
      <c r="K49" s="20" t="s">
        <v>14</v>
      </c>
      <c r="L49" s="3" t="str">
        <f t="shared" ref="L49:AW49" si="4">+L5</f>
        <v>AGRICULTURE</v>
      </c>
      <c r="M49" s="4" t="str">
        <f t="shared" si="4"/>
        <v>ELEVAGE ET CHASSE</v>
      </c>
      <c r="N49" s="4" t="str">
        <f t="shared" si="4"/>
        <v xml:space="preserve">SYLVICULTURE, EXPLOITATION FORESTIÈRE ET ACTIVITÉS DE SOUTIEN           </v>
      </c>
      <c r="O49" s="4" t="str">
        <f t="shared" si="4"/>
        <v>PÊCHE ET AQUACULTURE</v>
      </c>
      <c r="P49" s="4" t="str">
        <f t="shared" si="4"/>
        <v>ACTIVITÉS EXTRACTIVES</v>
      </c>
      <c r="Q49" s="4" t="str">
        <f t="shared" si="4"/>
        <v>FABRICATION DE PRODUITS ALIMENTAIRES</v>
      </c>
      <c r="R49" s="4" t="str">
        <f t="shared" si="4"/>
        <v>FABRICATION DE BOISSONS</v>
      </c>
      <c r="S49" s="4" t="str">
        <f t="shared" si="4"/>
        <v>FABRICATION DE PRODUITS A BASE DE TABAC</v>
      </c>
      <c r="T49" s="4" t="str">
        <f t="shared" si="4"/>
        <v xml:space="preserve">FABRICATION DE TEXTILES, D'ARTICLES D'HABILLEMENT, TRAVAIL DU CUIR ET FABRICATION D'ARTICLES DE VOYAGE ET DE CHAUSSURES </v>
      </c>
      <c r="U49" s="4" t="str">
        <f t="shared" si="4"/>
        <v xml:space="preserve">FABRICATION DE PRODUITS EN BOIS, EN PAPIER OU EN CARTON, IMPRIMERIE ET REPRODUCTION D'ENREGISTREMENTS    </v>
      </c>
      <c r="V49" s="4" t="str">
        <f t="shared" si="4"/>
        <v xml:space="preserve">RAFFINAGE PÉTROLIER, COKEFACTION ET FABRICATION DE PRODUITS CHIMIQUES          </v>
      </c>
      <c r="W49" s="4" t="str">
        <f t="shared" si="4"/>
        <v xml:space="preserve">FABRICATION DE PRODUITS PHARMACEUTIQUES              </v>
      </c>
      <c r="X49" s="4" t="str">
        <f t="shared" si="4"/>
        <v>TRAVAIL DU CAOUTCHOUC ET DU PLASTIQUE</v>
      </c>
      <c r="Y49" s="4" t="str">
        <f t="shared" si="4"/>
        <v xml:space="preserve">FABRICATION DE MATERIAUX DE CONSTRUCTION             </v>
      </c>
      <c r="Z49" s="4" t="str">
        <f t="shared" si="4"/>
        <v xml:space="preserve">METALLURGIE, FABRICATION D'OUVRAGES EN METAUX ET TRAVAIL DES METAUX         </v>
      </c>
      <c r="AA49" s="4" t="str">
        <f t="shared" si="4"/>
        <v xml:space="preserve">FABRICATION DE MACHINES ET D'EQUIPEMENTS DIVERS            </v>
      </c>
      <c r="AB49" s="4" t="str">
        <f t="shared" si="4"/>
        <v>AUTRES INDUSTRIES MANUFACTURIERES</v>
      </c>
      <c r="AC49" s="4" t="str">
        <f t="shared" si="4"/>
        <v xml:space="preserve">REPARATION ET INSTALLATION DE MACHINES ET D'EQUIPEMENTS PROFESSIONNELS          </v>
      </c>
      <c r="AD49" s="4" t="str">
        <f t="shared" si="4"/>
        <v xml:space="preserve">PRODUCTION ET DISTRIBUTION D'ÉLECTRICITÉ ET DE GAZ           </v>
      </c>
      <c r="AE49" s="4" t="str">
        <f t="shared" si="4"/>
        <v xml:space="preserve">PRODUCTION ET DISTRIBUTION D'EAU, ASSAINISSEMENT, TRAITEMENT DES DECHETS ET DEPOLLUTION        </v>
      </c>
      <c r="AF49" s="4" t="str">
        <f t="shared" si="4"/>
        <v>CONSTRUCTION</v>
      </c>
      <c r="AG49" s="4" t="str">
        <f t="shared" si="4"/>
        <v>COMMERCE</v>
      </c>
      <c r="AH49" s="4" t="str">
        <f t="shared" si="4"/>
        <v>TRANSPORTS ET ENTREPOSAGE</v>
      </c>
      <c r="AI49" s="4" t="str">
        <f t="shared" si="4"/>
        <v xml:space="preserve">HEBERGEMENT, RESTAURATION ET DEBITS DE BOISSONS            </v>
      </c>
      <c r="AJ49" s="4" t="str">
        <f t="shared" si="4"/>
        <v>INFORMATION ET COMMUNICATION</v>
      </c>
      <c r="AK49" s="4" t="str">
        <f t="shared" si="4"/>
        <v>ACTIVITÉS FINANCIÈRES ET D'ASSURANCE</v>
      </c>
      <c r="AL49" s="4" t="str">
        <f t="shared" si="4"/>
        <v>ACTIVITES IMMOBILIERES</v>
      </c>
      <c r="AM49" s="4" t="str">
        <f t="shared" si="4"/>
        <v xml:space="preserve">ACTIVITÉS SPECIALISEES, SCIENTIFIQUES ET TECHNIQUES             </v>
      </c>
      <c r="AN49" s="4" t="str">
        <f t="shared" si="4"/>
        <v xml:space="preserve">ACTIVITES DE SERVICES DE SOUTIEN ET DE BUREAU          </v>
      </c>
      <c r="AO49" s="4" t="str">
        <f t="shared" si="4"/>
        <v>ACTIVITES D'ADMINISTRATION PUBLIQUE</v>
      </c>
      <c r="AP49" s="4" t="str">
        <f t="shared" si="4"/>
        <v>EDUCATION</v>
      </c>
      <c r="AQ49" s="4" t="str">
        <f t="shared" si="4"/>
        <v xml:space="preserve">ACTIVITÉS POUR LA SANTÉ HUMAINE ET L'ACTION SOCIALE          </v>
      </c>
      <c r="AR49" s="4" t="str">
        <f t="shared" si="4"/>
        <v xml:space="preserve">ACTIVITÉS ARTISTIQUES, SPORTIVES ET RECREATIVES             </v>
      </c>
      <c r="AS49" s="4" t="str">
        <f t="shared" si="4"/>
        <v>AUTRES ACTIVITÉS DE SERVICES N.C.A.</v>
      </c>
      <c r="AT49" s="4" t="str">
        <f t="shared" si="4"/>
        <v>ACTIVITÉS SPECIALES DES MÉNAGES</v>
      </c>
      <c r="AU49" s="4" t="str">
        <f t="shared" si="4"/>
        <v xml:space="preserve">ACTIVITES DES ORGANISATIONS EXTRATERRITORIALES              </v>
      </c>
      <c r="AV49" s="4" t="str">
        <f t="shared" si="4"/>
        <v>CORRECTION TERRITORIALE</v>
      </c>
      <c r="AW49" s="4" t="str">
        <f t="shared" si="4"/>
        <v>BRANCHE D'ATTENTE</v>
      </c>
      <c r="AX49" s="20" t="s">
        <v>53</v>
      </c>
      <c r="AY49" s="22" t="s">
        <v>141</v>
      </c>
      <c r="AZ49" s="21" t="s">
        <v>142</v>
      </c>
      <c r="BA49" s="48" t="s">
        <v>143</v>
      </c>
      <c r="BB49" s="49"/>
      <c r="BC49" s="50"/>
      <c r="BD49" s="51"/>
      <c r="BE49" s="51"/>
      <c r="BF49" s="51"/>
      <c r="BG49" s="52" t="s">
        <v>144</v>
      </c>
      <c r="BH49" s="18" t="s">
        <v>145</v>
      </c>
      <c r="BI49" s="20" t="s">
        <v>146</v>
      </c>
      <c r="BK49" s="12"/>
      <c r="BL49" s="12"/>
    </row>
    <row r="50" spans="1:64" ht="15" customHeight="1" thickTop="1" x14ac:dyDescent="0.3">
      <c r="A50" s="106"/>
      <c r="B50" s="107"/>
      <c r="C50" s="23"/>
      <c r="D50" s="24"/>
      <c r="E50" s="24"/>
      <c r="F50" s="24"/>
      <c r="G50" s="24"/>
      <c r="H50" s="24"/>
      <c r="I50" s="24"/>
      <c r="J50" s="24"/>
      <c r="K50" s="24"/>
      <c r="L50" s="25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53"/>
      <c r="AY50" s="54"/>
      <c r="AZ50" s="55"/>
      <c r="BA50" s="56" t="s">
        <v>147</v>
      </c>
      <c r="BB50" s="57" t="s">
        <v>148</v>
      </c>
      <c r="BC50" s="58"/>
      <c r="BD50" s="59"/>
      <c r="BE50" s="60" t="s">
        <v>149</v>
      </c>
      <c r="BF50" s="61" t="s">
        <v>150</v>
      </c>
      <c r="BG50" s="24"/>
      <c r="BH50" s="62"/>
      <c r="BI50" s="26"/>
      <c r="BK50" s="12"/>
      <c r="BL50" s="12"/>
    </row>
    <row r="51" spans="1:64" ht="15" customHeight="1" thickBot="1" x14ac:dyDescent="0.35">
      <c r="A51" s="108"/>
      <c r="B51" s="109"/>
      <c r="C51" s="29"/>
      <c r="D51" s="30"/>
      <c r="E51" s="30"/>
      <c r="F51" s="30"/>
      <c r="G51" s="30"/>
      <c r="H51" s="30"/>
      <c r="I51" s="30"/>
      <c r="J51" s="30"/>
      <c r="K51" s="30"/>
      <c r="L51" s="31" t="str">
        <f t="shared" ref="L51:AW51" si="5">+L7</f>
        <v>A01</v>
      </c>
      <c r="M51" s="29" t="str">
        <f t="shared" si="5"/>
        <v>A02</v>
      </c>
      <c r="N51" s="29" t="str">
        <f t="shared" si="5"/>
        <v>A03</v>
      </c>
      <c r="O51" s="29" t="str">
        <f t="shared" si="5"/>
        <v>A04</v>
      </c>
      <c r="P51" s="29" t="str">
        <f t="shared" si="5"/>
        <v>B05</v>
      </c>
      <c r="Q51" s="29" t="str">
        <f t="shared" si="5"/>
        <v>C06</v>
      </c>
      <c r="R51" s="29" t="str">
        <f t="shared" si="5"/>
        <v>C07</v>
      </c>
      <c r="S51" s="29" t="str">
        <f t="shared" si="5"/>
        <v>C08</v>
      </c>
      <c r="T51" s="29" t="str">
        <f t="shared" si="5"/>
        <v>C09</v>
      </c>
      <c r="U51" s="29" t="str">
        <f t="shared" si="5"/>
        <v>C10</v>
      </c>
      <c r="V51" s="29" t="str">
        <f t="shared" si="5"/>
        <v>C11</v>
      </c>
      <c r="W51" s="29" t="str">
        <f t="shared" si="5"/>
        <v>C12</v>
      </c>
      <c r="X51" s="29" t="str">
        <f t="shared" si="5"/>
        <v>C13</v>
      </c>
      <c r="Y51" s="29" t="str">
        <f t="shared" si="5"/>
        <v>C14</v>
      </c>
      <c r="Z51" s="29" t="str">
        <f t="shared" si="5"/>
        <v>C15</v>
      </c>
      <c r="AA51" s="29" t="str">
        <f t="shared" si="5"/>
        <v>C16</v>
      </c>
      <c r="AB51" s="29" t="str">
        <f t="shared" si="5"/>
        <v>C17</v>
      </c>
      <c r="AC51" s="29" t="str">
        <f t="shared" si="5"/>
        <v>C18</v>
      </c>
      <c r="AD51" s="29" t="str">
        <f t="shared" si="5"/>
        <v>D19</v>
      </c>
      <c r="AE51" s="29" t="str">
        <f t="shared" si="5"/>
        <v>E20</v>
      </c>
      <c r="AF51" s="29" t="str">
        <f t="shared" si="5"/>
        <v>F21</v>
      </c>
      <c r="AG51" s="29" t="str">
        <f t="shared" si="5"/>
        <v>G22</v>
      </c>
      <c r="AH51" s="29" t="str">
        <f t="shared" si="5"/>
        <v>H23</v>
      </c>
      <c r="AI51" s="29" t="str">
        <f t="shared" si="5"/>
        <v>I24</v>
      </c>
      <c r="AJ51" s="29" t="str">
        <f t="shared" si="5"/>
        <v>J25</v>
      </c>
      <c r="AK51" s="29" t="str">
        <f t="shared" si="5"/>
        <v>K26</v>
      </c>
      <c r="AL51" s="29" t="str">
        <f t="shared" si="5"/>
        <v>L27</v>
      </c>
      <c r="AM51" s="29" t="str">
        <f t="shared" si="5"/>
        <v>M28</v>
      </c>
      <c r="AN51" s="29" t="str">
        <f t="shared" si="5"/>
        <v>N29</v>
      </c>
      <c r="AO51" s="29" t="str">
        <f t="shared" si="5"/>
        <v>O30</v>
      </c>
      <c r="AP51" s="29" t="str">
        <f t="shared" si="5"/>
        <v>P31</v>
      </c>
      <c r="AQ51" s="29" t="str">
        <f t="shared" si="5"/>
        <v>Q32</v>
      </c>
      <c r="AR51" s="29" t="str">
        <f t="shared" si="5"/>
        <v>R33</v>
      </c>
      <c r="AS51" s="29" t="str">
        <f t="shared" si="5"/>
        <v>S34</v>
      </c>
      <c r="AT51" s="29" t="str">
        <f t="shared" si="5"/>
        <v>T35</v>
      </c>
      <c r="AU51" s="29" t="str">
        <f t="shared" si="5"/>
        <v>U36</v>
      </c>
      <c r="AV51" s="29" t="str">
        <f t="shared" si="5"/>
        <v>Y37</v>
      </c>
      <c r="AW51" s="29" t="str">
        <f t="shared" si="5"/>
        <v>Z99</v>
      </c>
      <c r="AX51" s="63"/>
      <c r="AY51" s="64"/>
      <c r="AZ51" s="65"/>
      <c r="BA51" s="66" t="s">
        <v>151</v>
      </c>
      <c r="BB51" s="67" t="s">
        <v>152</v>
      </c>
      <c r="BC51" s="68" t="s">
        <v>153</v>
      </c>
      <c r="BD51" s="69" t="s">
        <v>154</v>
      </c>
      <c r="BE51" s="70" t="s">
        <v>155</v>
      </c>
      <c r="BF51" s="70"/>
      <c r="BG51" s="65"/>
      <c r="BH51" s="71"/>
      <c r="BI51" s="64"/>
      <c r="BK51" s="12"/>
      <c r="BL51" s="12"/>
    </row>
    <row r="52" spans="1:64" ht="12" thickTop="1" x14ac:dyDescent="0.3">
      <c r="A52" s="7" t="s">
        <v>63</v>
      </c>
      <c r="B52" s="11" t="s">
        <v>101</v>
      </c>
      <c r="C52" s="33">
        <f t="shared" ref="C52:C89" si="6">AX52+AZ52+BA52+SUM(BG52,BH52:BI52)</f>
        <v>940678</v>
      </c>
      <c r="D52" s="72"/>
      <c r="E52" s="72"/>
      <c r="F52" s="72"/>
      <c r="G52" s="72"/>
      <c r="H52" s="72"/>
      <c r="I52" s="72"/>
      <c r="J52" s="72"/>
      <c r="K52" s="72"/>
      <c r="L52" s="35">
        <v>163273</v>
      </c>
      <c r="M52" s="33">
        <v>48217</v>
      </c>
      <c r="N52" s="33">
        <v>298</v>
      </c>
      <c r="O52" s="33">
        <v>0</v>
      </c>
      <c r="P52" s="33">
        <v>0</v>
      </c>
      <c r="Q52" s="33">
        <v>156902</v>
      </c>
      <c r="R52" s="33">
        <v>7450</v>
      </c>
      <c r="S52" s="33">
        <v>0</v>
      </c>
      <c r="T52" s="33">
        <v>361</v>
      </c>
      <c r="U52" s="33">
        <v>0</v>
      </c>
      <c r="V52" s="33">
        <v>291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58714</v>
      </c>
      <c r="AJ52" s="33">
        <v>0</v>
      </c>
      <c r="AK52" s="33">
        <v>0</v>
      </c>
      <c r="AL52" s="33">
        <v>0</v>
      </c>
      <c r="AM52" s="33">
        <v>22</v>
      </c>
      <c r="AN52" s="33">
        <v>0</v>
      </c>
      <c r="AO52" s="33">
        <v>0</v>
      </c>
      <c r="AP52" s="33">
        <v>1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73">
        <f t="shared" ref="AX52:AX89" si="7">SUM(L52:AW52)</f>
        <v>435529</v>
      </c>
      <c r="AY52" s="54"/>
      <c r="AZ52" s="36">
        <v>78508</v>
      </c>
      <c r="BA52" s="74">
        <f t="shared" ref="BA52:BA89" si="8">BB52+BE52+BF52</f>
        <v>405747</v>
      </c>
      <c r="BB52" s="35">
        <f t="shared" ref="BB52:BB89" si="9">SUM(BC52:BD52)</f>
        <v>405747</v>
      </c>
      <c r="BC52" s="75">
        <v>162879</v>
      </c>
      <c r="BD52" s="34">
        <v>242868</v>
      </c>
      <c r="BE52" s="76">
        <v>0</v>
      </c>
      <c r="BF52" s="76">
        <v>0</v>
      </c>
      <c r="BG52" s="34">
        <v>0</v>
      </c>
      <c r="BH52" s="77">
        <v>20894</v>
      </c>
      <c r="BI52" s="54"/>
      <c r="BK52" s="12"/>
      <c r="BL52" s="12"/>
    </row>
    <row r="53" spans="1:64" x14ac:dyDescent="0.3">
      <c r="A53" s="7" t="s">
        <v>64</v>
      </c>
      <c r="B53" s="11" t="s">
        <v>102</v>
      </c>
      <c r="C53" s="33">
        <f t="shared" si="6"/>
        <v>185814</v>
      </c>
      <c r="D53" s="72"/>
      <c r="E53" s="72"/>
      <c r="F53" s="72"/>
      <c r="G53" s="72"/>
      <c r="H53" s="72"/>
      <c r="I53" s="72"/>
      <c r="J53" s="72"/>
      <c r="K53" s="72"/>
      <c r="L53" s="35">
        <v>492</v>
      </c>
      <c r="M53" s="33">
        <v>2101</v>
      </c>
      <c r="N53" s="33">
        <v>0</v>
      </c>
      <c r="O53" s="33">
        <v>0</v>
      </c>
      <c r="P53" s="33">
        <v>0</v>
      </c>
      <c r="Q53" s="33">
        <v>52506</v>
      </c>
      <c r="R53" s="33">
        <v>0</v>
      </c>
      <c r="S53" s="33">
        <v>0</v>
      </c>
      <c r="T53" s="33">
        <v>16</v>
      </c>
      <c r="U53" s="33">
        <v>0</v>
      </c>
      <c r="V53" s="33">
        <v>0</v>
      </c>
      <c r="W53" s="33">
        <v>23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52260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33">
        <v>0</v>
      </c>
      <c r="AU53" s="33">
        <v>0</v>
      </c>
      <c r="AV53" s="33">
        <v>0</v>
      </c>
      <c r="AW53" s="33">
        <v>0</v>
      </c>
      <c r="AX53" s="73">
        <f t="shared" si="7"/>
        <v>107398</v>
      </c>
      <c r="AY53" s="54"/>
      <c r="AZ53" s="36">
        <v>473</v>
      </c>
      <c r="BA53" s="74">
        <f t="shared" si="8"/>
        <v>70215</v>
      </c>
      <c r="BB53" s="35">
        <f t="shared" si="9"/>
        <v>70215</v>
      </c>
      <c r="BC53" s="75">
        <v>16238</v>
      </c>
      <c r="BD53" s="34">
        <v>53977</v>
      </c>
      <c r="BE53" s="76">
        <v>0</v>
      </c>
      <c r="BF53" s="76">
        <v>0</v>
      </c>
      <c r="BG53" s="34">
        <v>5122</v>
      </c>
      <c r="BH53" s="77">
        <v>2606</v>
      </c>
      <c r="BI53" s="54"/>
      <c r="BK53" s="12"/>
      <c r="BL53" s="12"/>
    </row>
    <row r="54" spans="1:64" x14ac:dyDescent="0.3">
      <c r="A54" s="7" t="s">
        <v>65</v>
      </c>
      <c r="B54" s="11" t="s">
        <v>103</v>
      </c>
      <c r="C54" s="33">
        <f t="shared" si="6"/>
        <v>61268</v>
      </c>
      <c r="D54" s="72"/>
      <c r="E54" s="72"/>
      <c r="F54" s="72"/>
      <c r="G54" s="72"/>
      <c r="H54" s="72"/>
      <c r="I54" s="72"/>
      <c r="J54" s="72"/>
      <c r="K54" s="72"/>
      <c r="L54" s="35">
        <v>0</v>
      </c>
      <c r="M54" s="33">
        <v>212</v>
      </c>
      <c r="N54" s="33">
        <v>805</v>
      </c>
      <c r="O54" s="33">
        <v>0</v>
      </c>
      <c r="P54" s="33">
        <v>0</v>
      </c>
      <c r="Q54" s="33">
        <v>787</v>
      </c>
      <c r="R54" s="33">
        <v>502</v>
      </c>
      <c r="S54" s="33">
        <v>0</v>
      </c>
      <c r="T54" s="33">
        <v>0</v>
      </c>
      <c r="U54" s="33">
        <v>15160</v>
      </c>
      <c r="V54" s="33">
        <v>10</v>
      </c>
      <c r="W54" s="33">
        <v>74</v>
      </c>
      <c r="X54" s="33">
        <v>0</v>
      </c>
      <c r="Y54" s="33">
        <v>0</v>
      </c>
      <c r="Z54" s="33">
        <v>312</v>
      </c>
      <c r="AA54" s="33">
        <v>0</v>
      </c>
      <c r="AB54" s="33">
        <v>1121</v>
      </c>
      <c r="AC54" s="33">
        <v>0</v>
      </c>
      <c r="AD54" s="33">
        <v>0</v>
      </c>
      <c r="AE54" s="33">
        <v>0</v>
      </c>
      <c r="AF54" s="33">
        <v>1935</v>
      </c>
      <c r="AG54" s="33">
        <v>0</v>
      </c>
      <c r="AH54" s="33">
        <v>0</v>
      </c>
      <c r="AI54" s="33">
        <v>1828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73">
        <f t="shared" si="7"/>
        <v>22746</v>
      </c>
      <c r="AY54" s="54"/>
      <c r="AZ54" s="36">
        <v>533</v>
      </c>
      <c r="BA54" s="74">
        <f t="shared" si="8"/>
        <v>37880</v>
      </c>
      <c r="BB54" s="35">
        <f t="shared" si="9"/>
        <v>37880</v>
      </c>
      <c r="BC54" s="75">
        <v>15492</v>
      </c>
      <c r="BD54" s="34">
        <v>22388</v>
      </c>
      <c r="BE54" s="76">
        <v>0</v>
      </c>
      <c r="BF54" s="76">
        <v>0</v>
      </c>
      <c r="BG54" s="34">
        <v>0</v>
      </c>
      <c r="BH54" s="77">
        <v>109</v>
      </c>
      <c r="BI54" s="54"/>
      <c r="BK54" s="12"/>
      <c r="BL54" s="12"/>
    </row>
    <row r="55" spans="1:64" x14ac:dyDescent="0.3">
      <c r="A55" s="7" t="s">
        <v>66</v>
      </c>
      <c r="B55" s="11" t="s">
        <v>104</v>
      </c>
      <c r="C55" s="33">
        <f t="shared" si="6"/>
        <v>33869</v>
      </c>
      <c r="D55" s="72"/>
      <c r="E55" s="72"/>
      <c r="F55" s="72"/>
      <c r="G55" s="72"/>
      <c r="H55" s="72"/>
      <c r="I55" s="72"/>
      <c r="J55" s="72"/>
      <c r="K55" s="72"/>
      <c r="L55" s="35">
        <v>0</v>
      </c>
      <c r="M55" s="33">
        <v>0</v>
      </c>
      <c r="N55" s="33">
        <v>0</v>
      </c>
      <c r="O55" s="33">
        <v>0</v>
      </c>
      <c r="P55" s="33">
        <v>0</v>
      </c>
      <c r="Q55" s="33">
        <v>14566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4190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73">
        <f t="shared" si="7"/>
        <v>18756</v>
      </c>
      <c r="AY55" s="54"/>
      <c r="AZ55" s="36">
        <v>0</v>
      </c>
      <c r="BA55" s="74">
        <f t="shared" si="8"/>
        <v>15087</v>
      </c>
      <c r="BB55" s="35">
        <f t="shared" si="9"/>
        <v>15087</v>
      </c>
      <c r="BC55" s="75">
        <v>1094</v>
      </c>
      <c r="BD55" s="34">
        <v>13993</v>
      </c>
      <c r="BE55" s="76">
        <v>0</v>
      </c>
      <c r="BF55" s="76">
        <v>0</v>
      </c>
      <c r="BG55" s="34">
        <v>0</v>
      </c>
      <c r="BH55" s="77">
        <v>26</v>
      </c>
      <c r="BI55" s="54"/>
      <c r="BK55" s="12"/>
      <c r="BL55" s="12"/>
    </row>
    <row r="56" spans="1:64" x14ac:dyDescent="0.3">
      <c r="A56" s="7" t="s">
        <v>67</v>
      </c>
      <c r="B56" s="11" t="s">
        <v>105</v>
      </c>
      <c r="C56" s="33">
        <f t="shared" si="6"/>
        <v>114279</v>
      </c>
      <c r="D56" s="72"/>
      <c r="E56" s="72"/>
      <c r="F56" s="72"/>
      <c r="G56" s="72"/>
      <c r="H56" s="72"/>
      <c r="I56" s="72"/>
      <c r="J56" s="72"/>
      <c r="K56" s="72"/>
      <c r="L56" s="35">
        <v>0</v>
      </c>
      <c r="M56" s="33">
        <v>0</v>
      </c>
      <c r="N56" s="33">
        <v>0</v>
      </c>
      <c r="O56" s="33">
        <v>0</v>
      </c>
      <c r="P56" s="33">
        <v>1337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2694</v>
      </c>
      <c r="Z56" s="33">
        <v>114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45393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33">
        <v>0</v>
      </c>
      <c r="AW56" s="33">
        <v>0</v>
      </c>
      <c r="AX56" s="73">
        <f t="shared" si="7"/>
        <v>49538</v>
      </c>
      <c r="AY56" s="54"/>
      <c r="AZ56" s="36">
        <v>47903</v>
      </c>
      <c r="BA56" s="74">
        <f t="shared" si="8"/>
        <v>184</v>
      </c>
      <c r="BB56" s="35">
        <f t="shared" si="9"/>
        <v>184</v>
      </c>
      <c r="BC56" s="75">
        <v>0</v>
      </c>
      <c r="BD56" s="34">
        <v>184</v>
      </c>
      <c r="BE56" s="76">
        <v>0</v>
      </c>
      <c r="BF56" s="76">
        <v>0</v>
      </c>
      <c r="BG56" s="34">
        <v>0</v>
      </c>
      <c r="BH56" s="77">
        <v>16654</v>
      </c>
      <c r="BI56" s="54"/>
      <c r="BK56" s="12"/>
      <c r="BL56" s="12"/>
    </row>
    <row r="57" spans="1:64" x14ac:dyDescent="0.3">
      <c r="A57" s="7" t="s">
        <v>68</v>
      </c>
      <c r="B57" s="11" t="s">
        <v>106</v>
      </c>
      <c r="C57" s="33">
        <f t="shared" si="6"/>
        <v>808476</v>
      </c>
      <c r="D57" s="72"/>
      <c r="E57" s="72"/>
      <c r="F57" s="72"/>
      <c r="G57" s="72"/>
      <c r="H57" s="72"/>
      <c r="I57" s="72"/>
      <c r="J57" s="72"/>
      <c r="K57" s="72"/>
      <c r="L57" s="35">
        <v>0</v>
      </c>
      <c r="M57" s="33">
        <v>9965</v>
      </c>
      <c r="N57" s="33">
        <v>0</v>
      </c>
      <c r="O57" s="33">
        <v>1556</v>
      </c>
      <c r="P57" s="33">
        <v>0</v>
      </c>
      <c r="Q57" s="33">
        <v>89617</v>
      </c>
      <c r="R57" s="33">
        <v>18839</v>
      </c>
      <c r="S57" s="33">
        <v>0</v>
      </c>
      <c r="T57" s="33">
        <v>635</v>
      </c>
      <c r="U57" s="33">
        <v>0</v>
      </c>
      <c r="V57" s="33">
        <v>9973</v>
      </c>
      <c r="W57" s="33">
        <v>3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137487</v>
      </c>
      <c r="AJ57" s="33">
        <v>0</v>
      </c>
      <c r="AK57" s="33">
        <v>0</v>
      </c>
      <c r="AL57" s="33">
        <v>0</v>
      </c>
      <c r="AM57" s="33">
        <v>9</v>
      </c>
      <c r="AN57" s="33">
        <v>183</v>
      </c>
      <c r="AO57" s="33">
        <v>0</v>
      </c>
      <c r="AP57" s="33">
        <v>6</v>
      </c>
      <c r="AQ57" s="33">
        <v>2</v>
      </c>
      <c r="AR57" s="33">
        <v>0</v>
      </c>
      <c r="AS57" s="33">
        <v>0</v>
      </c>
      <c r="AT57" s="33">
        <v>0</v>
      </c>
      <c r="AU57" s="33">
        <v>0</v>
      </c>
      <c r="AV57" s="33">
        <v>0</v>
      </c>
      <c r="AW57" s="33">
        <v>0</v>
      </c>
      <c r="AX57" s="73">
        <f t="shared" si="7"/>
        <v>268275</v>
      </c>
      <c r="AY57" s="54"/>
      <c r="AZ57" s="36">
        <v>56852</v>
      </c>
      <c r="BA57" s="74">
        <f t="shared" si="8"/>
        <v>419395</v>
      </c>
      <c r="BB57" s="35">
        <f t="shared" si="9"/>
        <v>419395</v>
      </c>
      <c r="BC57" s="75">
        <v>37696</v>
      </c>
      <c r="BD57" s="34">
        <v>381699</v>
      </c>
      <c r="BE57" s="76">
        <v>0</v>
      </c>
      <c r="BF57" s="76">
        <v>0</v>
      </c>
      <c r="BG57" s="34">
        <v>0</v>
      </c>
      <c r="BH57" s="77">
        <v>63954</v>
      </c>
      <c r="BI57" s="54"/>
      <c r="BK57" s="12"/>
      <c r="BL57" s="12"/>
    </row>
    <row r="58" spans="1:64" x14ac:dyDescent="0.3">
      <c r="A58" s="7" t="s">
        <v>69</v>
      </c>
      <c r="B58" s="11" t="s">
        <v>107</v>
      </c>
      <c r="C58" s="33">
        <f t="shared" si="6"/>
        <v>188477</v>
      </c>
      <c r="D58" s="72"/>
      <c r="E58" s="72"/>
      <c r="F58" s="72"/>
      <c r="G58" s="72"/>
      <c r="H58" s="72"/>
      <c r="I58" s="72"/>
      <c r="J58" s="72"/>
      <c r="K58" s="72"/>
      <c r="L58" s="35">
        <v>0</v>
      </c>
      <c r="M58" s="33">
        <v>0</v>
      </c>
      <c r="N58" s="33">
        <v>0</v>
      </c>
      <c r="O58" s="33">
        <v>0</v>
      </c>
      <c r="P58" s="33">
        <v>24</v>
      </c>
      <c r="Q58" s="33">
        <v>565</v>
      </c>
      <c r="R58" s="33">
        <v>12871</v>
      </c>
      <c r="S58" s="33">
        <v>0</v>
      </c>
      <c r="T58" s="33">
        <v>193</v>
      </c>
      <c r="U58" s="33">
        <v>109</v>
      </c>
      <c r="V58" s="33">
        <v>34</v>
      </c>
      <c r="W58" s="33">
        <v>9</v>
      </c>
      <c r="X58" s="33">
        <v>1</v>
      </c>
      <c r="Y58" s="33">
        <v>1</v>
      </c>
      <c r="Z58" s="33">
        <v>19</v>
      </c>
      <c r="AA58" s="33">
        <v>21</v>
      </c>
      <c r="AB58" s="33">
        <v>22</v>
      </c>
      <c r="AC58" s="33">
        <v>1</v>
      </c>
      <c r="AD58" s="33">
        <v>5</v>
      </c>
      <c r="AE58" s="33">
        <v>47</v>
      </c>
      <c r="AF58" s="33">
        <v>32</v>
      </c>
      <c r="AG58" s="33">
        <v>1056</v>
      </c>
      <c r="AH58" s="33">
        <v>231</v>
      </c>
      <c r="AI58" s="33">
        <v>81285</v>
      </c>
      <c r="AJ58" s="33">
        <v>359</v>
      </c>
      <c r="AK58" s="33">
        <v>7</v>
      </c>
      <c r="AL58" s="33">
        <v>291</v>
      </c>
      <c r="AM58" s="33">
        <v>544</v>
      </c>
      <c r="AN58" s="33">
        <v>615</v>
      </c>
      <c r="AO58" s="33">
        <v>485</v>
      </c>
      <c r="AP58" s="33">
        <v>248</v>
      </c>
      <c r="AQ58" s="33">
        <v>27</v>
      </c>
      <c r="AR58" s="33">
        <v>1069</v>
      </c>
      <c r="AS58" s="33">
        <v>340</v>
      </c>
      <c r="AT58" s="33">
        <v>0</v>
      </c>
      <c r="AU58" s="33">
        <v>0</v>
      </c>
      <c r="AV58" s="33">
        <v>0</v>
      </c>
      <c r="AW58" s="33">
        <v>0</v>
      </c>
      <c r="AX58" s="73">
        <f t="shared" si="7"/>
        <v>100511</v>
      </c>
      <c r="AY58" s="54"/>
      <c r="AZ58" s="36">
        <v>19144</v>
      </c>
      <c r="BA58" s="74">
        <f t="shared" si="8"/>
        <v>49889</v>
      </c>
      <c r="BB58" s="35">
        <f t="shared" si="9"/>
        <v>49889</v>
      </c>
      <c r="BC58" s="75">
        <v>3071</v>
      </c>
      <c r="BD58" s="34">
        <v>46818</v>
      </c>
      <c r="BE58" s="76">
        <v>0</v>
      </c>
      <c r="BF58" s="76">
        <v>0</v>
      </c>
      <c r="BG58" s="34">
        <v>0</v>
      </c>
      <c r="BH58" s="77">
        <v>18933</v>
      </c>
      <c r="BI58" s="54"/>
      <c r="BK58" s="12"/>
      <c r="BL58" s="12"/>
    </row>
    <row r="59" spans="1:64" x14ac:dyDescent="0.3">
      <c r="A59" s="7" t="s">
        <v>70</v>
      </c>
      <c r="B59" s="11" t="s">
        <v>108</v>
      </c>
      <c r="C59" s="33">
        <f t="shared" si="6"/>
        <v>12794</v>
      </c>
      <c r="D59" s="72"/>
      <c r="E59" s="72"/>
      <c r="F59" s="72"/>
      <c r="G59" s="72"/>
      <c r="H59" s="72"/>
      <c r="I59" s="72"/>
      <c r="J59" s="72"/>
      <c r="K59" s="72"/>
      <c r="L59" s="35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7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7</v>
      </c>
      <c r="AS59" s="33">
        <v>0</v>
      </c>
      <c r="AT59" s="33">
        <v>0</v>
      </c>
      <c r="AU59" s="33">
        <v>0</v>
      </c>
      <c r="AV59" s="33">
        <v>0</v>
      </c>
      <c r="AW59" s="33">
        <v>0</v>
      </c>
      <c r="AX59" s="73">
        <f t="shared" si="7"/>
        <v>14</v>
      </c>
      <c r="AY59" s="54"/>
      <c r="AZ59" s="36">
        <v>115</v>
      </c>
      <c r="BA59" s="74">
        <f t="shared" si="8"/>
        <v>12678</v>
      </c>
      <c r="BB59" s="35">
        <f t="shared" si="9"/>
        <v>12678</v>
      </c>
      <c r="BC59" s="75">
        <v>20</v>
      </c>
      <c r="BD59" s="34">
        <v>12658</v>
      </c>
      <c r="BE59" s="76">
        <v>0</v>
      </c>
      <c r="BF59" s="76">
        <v>0</v>
      </c>
      <c r="BG59" s="34">
        <v>0</v>
      </c>
      <c r="BH59" s="77">
        <v>-13</v>
      </c>
      <c r="BI59" s="54"/>
      <c r="BK59" s="12"/>
      <c r="BL59" s="12"/>
    </row>
    <row r="60" spans="1:64" x14ac:dyDescent="0.3">
      <c r="A60" s="7" t="s">
        <v>71</v>
      </c>
      <c r="B60" s="11" t="s">
        <v>109</v>
      </c>
      <c r="C60" s="33">
        <f t="shared" si="6"/>
        <v>300323</v>
      </c>
      <c r="D60" s="72"/>
      <c r="E60" s="72"/>
      <c r="F60" s="72"/>
      <c r="G60" s="72"/>
      <c r="H60" s="72"/>
      <c r="I60" s="72"/>
      <c r="J60" s="72"/>
      <c r="K60" s="72"/>
      <c r="L60" s="35">
        <v>0</v>
      </c>
      <c r="M60" s="33">
        <v>0</v>
      </c>
      <c r="N60" s="33">
        <v>0</v>
      </c>
      <c r="O60" s="33">
        <v>0</v>
      </c>
      <c r="P60" s="33">
        <v>9</v>
      </c>
      <c r="Q60" s="33">
        <v>0</v>
      </c>
      <c r="R60" s="33">
        <v>0</v>
      </c>
      <c r="S60" s="33">
        <v>0</v>
      </c>
      <c r="T60" s="33">
        <v>60416</v>
      </c>
      <c r="U60" s="33">
        <v>0</v>
      </c>
      <c r="V60" s="33">
        <v>1152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2232</v>
      </c>
      <c r="AC60" s="33">
        <v>52</v>
      </c>
      <c r="AD60" s="33">
        <v>0</v>
      </c>
      <c r="AE60" s="33">
        <v>2</v>
      </c>
      <c r="AF60" s="33">
        <v>131</v>
      </c>
      <c r="AG60" s="33">
        <v>372</v>
      </c>
      <c r="AH60" s="33">
        <v>0</v>
      </c>
      <c r="AI60" s="33">
        <v>855</v>
      </c>
      <c r="AJ60" s="33">
        <v>346</v>
      </c>
      <c r="AK60" s="33">
        <v>0</v>
      </c>
      <c r="AL60" s="33">
        <v>1</v>
      </c>
      <c r="AM60" s="33">
        <v>1469</v>
      </c>
      <c r="AN60" s="33">
        <v>2353</v>
      </c>
      <c r="AO60" s="33">
        <v>5793</v>
      </c>
      <c r="AP60" s="33">
        <v>16</v>
      </c>
      <c r="AQ60" s="33">
        <v>7721</v>
      </c>
      <c r="AR60" s="33">
        <v>451</v>
      </c>
      <c r="AS60" s="33">
        <v>2261</v>
      </c>
      <c r="AT60" s="33">
        <v>0</v>
      </c>
      <c r="AU60" s="33">
        <v>0</v>
      </c>
      <c r="AV60" s="33">
        <v>0</v>
      </c>
      <c r="AW60" s="33">
        <v>0</v>
      </c>
      <c r="AX60" s="73">
        <f t="shared" si="7"/>
        <v>85632</v>
      </c>
      <c r="AY60" s="54"/>
      <c r="AZ60" s="36">
        <v>32917</v>
      </c>
      <c r="BA60" s="74">
        <f t="shared" si="8"/>
        <v>172390</v>
      </c>
      <c r="BB60" s="35">
        <f t="shared" si="9"/>
        <v>172390</v>
      </c>
      <c r="BC60" s="75">
        <v>567</v>
      </c>
      <c r="BD60" s="34">
        <v>171823</v>
      </c>
      <c r="BE60" s="76">
        <v>0</v>
      </c>
      <c r="BF60" s="76">
        <v>0</v>
      </c>
      <c r="BG60" s="34">
        <v>0</v>
      </c>
      <c r="BH60" s="77">
        <v>9384</v>
      </c>
      <c r="BI60" s="54"/>
      <c r="BK60" s="12"/>
      <c r="BL60" s="12"/>
    </row>
    <row r="61" spans="1:64" x14ac:dyDescent="0.3">
      <c r="A61" s="7" t="s">
        <v>72</v>
      </c>
      <c r="B61" s="11" t="s">
        <v>110</v>
      </c>
      <c r="C61" s="33">
        <f t="shared" si="6"/>
        <v>163746</v>
      </c>
      <c r="D61" s="72"/>
      <c r="E61" s="72"/>
      <c r="F61" s="72"/>
      <c r="G61" s="72"/>
      <c r="H61" s="72"/>
      <c r="I61" s="72"/>
      <c r="J61" s="72"/>
      <c r="K61" s="72"/>
      <c r="L61" s="35">
        <v>48</v>
      </c>
      <c r="M61" s="33">
        <v>60</v>
      </c>
      <c r="N61" s="33">
        <v>4</v>
      </c>
      <c r="O61" s="33">
        <v>6</v>
      </c>
      <c r="P61" s="33">
        <v>1535</v>
      </c>
      <c r="Q61" s="33">
        <v>892</v>
      </c>
      <c r="R61" s="33">
        <v>1923</v>
      </c>
      <c r="S61" s="33">
        <v>0</v>
      </c>
      <c r="T61" s="33">
        <v>19</v>
      </c>
      <c r="U61" s="33">
        <v>13119</v>
      </c>
      <c r="V61" s="33">
        <v>526</v>
      </c>
      <c r="W61" s="33">
        <v>13</v>
      </c>
      <c r="X61" s="33">
        <v>225</v>
      </c>
      <c r="Y61" s="33">
        <v>4950</v>
      </c>
      <c r="Z61" s="33">
        <v>258</v>
      </c>
      <c r="AA61" s="33">
        <v>22</v>
      </c>
      <c r="AB61" s="33">
        <v>31178</v>
      </c>
      <c r="AC61" s="33">
        <v>2323</v>
      </c>
      <c r="AD61" s="33">
        <v>116</v>
      </c>
      <c r="AE61" s="33">
        <v>151</v>
      </c>
      <c r="AF61" s="33">
        <v>16548</v>
      </c>
      <c r="AG61" s="33">
        <v>2157</v>
      </c>
      <c r="AH61" s="33">
        <v>1511</v>
      </c>
      <c r="AI61" s="33">
        <v>698</v>
      </c>
      <c r="AJ61" s="33">
        <v>28277</v>
      </c>
      <c r="AK61" s="33">
        <v>1403</v>
      </c>
      <c r="AL61" s="33">
        <v>665</v>
      </c>
      <c r="AM61" s="33">
        <v>15447</v>
      </c>
      <c r="AN61" s="33">
        <v>1954</v>
      </c>
      <c r="AO61" s="33">
        <v>7814</v>
      </c>
      <c r="AP61" s="33">
        <v>3210</v>
      </c>
      <c r="AQ61" s="33">
        <v>4174</v>
      </c>
      <c r="AR61" s="33">
        <v>393</v>
      </c>
      <c r="AS61" s="33">
        <v>1366</v>
      </c>
      <c r="AT61" s="33">
        <v>0</v>
      </c>
      <c r="AU61" s="33">
        <v>0</v>
      </c>
      <c r="AV61" s="33">
        <v>0</v>
      </c>
      <c r="AW61" s="33">
        <v>0</v>
      </c>
      <c r="AX61" s="73">
        <f t="shared" si="7"/>
        <v>142985</v>
      </c>
      <c r="AY61" s="54"/>
      <c r="AZ61" s="36">
        <v>8485</v>
      </c>
      <c r="BA61" s="74">
        <f t="shared" si="8"/>
        <v>29186</v>
      </c>
      <c r="BB61" s="35">
        <f t="shared" si="9"/>
        <v>29186</v>
      </c>
      <c r="BC61" s="75">
        <v>0</v>
      </c>
      <c r="BD61" s="34">
        <v>29186</v>
      </c>
      <c r="BE61" s="76">
        <v>0</v>
      </c>
      <c r="BF61" s="76">
        <v>0</v>
      </c>
      <c r="BG61" s="34">
        <v>0</v>
      </c>
      <c r="BH61" s="77">
        <v>-16910</v>
      </c>
      <c r="BI61" s="54"/>
      <c r="BK61" s="12"/>
      <c r="BL61" s="12"/>
    </row>
    <row r="62" spans="1:64" x14ac:dyDescent="0.3">
      <c r="A62" s="7" t="s">
        <v>73</v>
      </c>
      <c r="B62" s="11" t="s">
        <v>111</v>
      </c>
      <c r="C62" s="33">
        <f t="shared" si="6"/>
        <v>650579</v>
      </c>
      <c r="D62" s="72"/>
      <c r="E62" s="72"/>
      <c r="F62" s="72"/>
      <c r="G62" s="72"/>
      <c r="H62" s="72"/>
      <c r="I62" s="72"/>
      <c r="J62" s="72"/>
      <c r="K62" s="72"/>
      <c r="L62" s="35">
        <v>24886</v>
      </c>
      <c r="M62" s="33">
        <v>928</v>
      </c>
      <c r="N62" s="33">
        <v>1090</v>
      </c>
      <c r="O62" s="33">
        <v>267</v>
      </c>
      <c r="P62" s="33">
        <v>6511</v>
      </c>
      <c r="Q62" s="33">
        <v>4873</v>
      </c>
      <c r="R62" s="33">
        <v>4905</v>
      </c>
      <c r="S62" s="33">
        <v>0</v>
      </c>
      <c r="T62" s="33">
        <v>1600</v>
      </c>
      <c r="U62" s="33">
        <v>17837</v>
      </c>
      <c r="V62" s="33">
        <v>34434</v>
      </c>
      <c r="W62" s="33">
        <v>2141</v>
      </c>
      <c r="X62" s="33">
        <v>47817</v>
      </c>
      <c r="Y62" s="33">
        <v>14178</v>
      </c>
      <c r="Z62" s="33">
        <v>1496</v>
      </c>
      <c r="AA62" s="33">
        <v>308</v>
      </c>
      <c r="AB62" s="33">
        <v>27380</v>
      </c>
      <c r="AC62" s="33">
        <v>11073</v>
      </c>
      <c r="AD62" s="33">
        <v>52586</v>
      </c>
      <c r="AE62" s="33">
        <v>2434</v>
      </c>
      <c r="AF62" s="33">
        <v>30124</v>
      </c>
      <c r="AG62" s="33">
        <v>16038</v>
      </c>
      <c r="AH62" s="33">
        <v>120591</v>
      </c>
      <c r="AI62" s="33">
        <v>8364</v>
      </c>
      <c r="AJ62" s="33">
        <v>6594</v>
      </c>
      <c r="AK62" s="33">
        <v>2886</v>
      </c>
      <c r="AL62" s="33">
        <v>312</v>
      </c>
      <c r="AM62" s="33">
        <v>9647</v>
      </c>
      <c r="AN62" s="33">
        <v>9883</v>
      </c>
      <c r="AO62" s="33">
        <v>46875</v>
      </c>
      <c r="AP62" s="33">
        <v>3581</v>
      </c>
      <c r="AQ62" s="33">
        <v>3288</v>
      </c>
      <c r="AR62" s="33">
        <v>639</v>
      </c>
      <c r="AS62" s="33">
        <v>9872</v>
      </c>
      <c r="AT62" s="33">
        <v>0</v>
      </c>
      <c r="AU62" s="33">
        <v>0</v>
      </c>
      <c r="AV62" s="33">
        <v>0</v>
      </c>
      <c r="AW62" s="33">
        <v>0</v>
      </c>
      <c r="AX62" s="73">
        <f t="shared" si="7"/>
        <v>525438</v>
      </c>
      <c r="AY62" s="54"/>
      <c r="AZ62" s="36">
        <v>54259</v>
      </c>
      <c r="BA62" s="74">
        <f t="shared" si="8"/>
        <v>133439</v>
      </c>
      <c r="BB62" s="35">
        <f t="shared" si="9"/>
        <v>133439</v>
      </c>
      <c r="BC62" s="75">
        <v>454</v>
      </c>
      <c r="BD62" s="34">
        <v>132985</v>
      </c>
      <c r="BE62" s="76">
        <v>0</v>
      </c>
      <c r="BF62" s="76">
        <v>0</v>
      </c>
      <c r="BG62" s="34">
        <v>0</v>
      </c>
      <c r="BH62" s="77">
        <v>-62557</v>
      </c>
      <c r="BI62" s="54"/>
      <c r="BK62" s="12"/>
      <c r="BL62" s="12"/>
    </row>
    <row r="63" spans="1:64" x14ac:dyDescent="0.3">
      <c r="A63" s="7" t="s">
        <v>74</v>
      </c>
      <c r="B63" s="11" t="s">
        <v>112</v>
      </c>
      <c r="C63" s="33">
        <f t="shared" si="6"/>
        <v>83931</v>
      </c>
      <c r="D63" s="72"/>
      <c r="E63" s="72"/>
      <c r="F63" s="72"/>
      <c r="G63" s="72"/>
      <c r="H63" s="72"/>
      <c r="I63" s="72"/>
      <c r="J63" s="72"/>
      <c r="K63" s="72"/>
      <c r="L63" s="35">
        <v>0</v>
      </c>
      <c r="M63" s="33">
        <v>10</v>
      </c>
      <c r="N63" s="33">
        <v>0</v>
      </c>
      <c r="O63" s="33">
        <v>0</v>
      </c>
      <c r="P63" s="33">
        <v>0</v>
      </c>
      <c r="Q63" s="33">
        <v>142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21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20</v>
      </c>
      <c r="AD63" s="33">
        <v>50</v>
      </c>
      <c r="AE63" s="33">
        <v>27</v>
      </c>
      <c r="AF63" s="33">
        <v>190</v>
      </c>
      <c r="AG63" s="33">
        <v>0</v>
      </c>
      <c r="AH63" s="33">
        <v>0</v>
      </c>
      <c r="AI63" s="33">
        <v>393</v>
      </c>
      <c r="AJ63" s="33">
        <v>21</v>
      </c>
      <c r="AK63" s="33">
        <v>0</v>
      </c>
      <c r="AL63" s="33">
        <v>0</v>
      </c>
      <c r="AM63" s="33">
        <v>170</v>
      </c>
      <c r="AN63" s="33">
        <v>75</v>
      </c>
      <c r="AO63" s="33">
        <v>229</v>
      </c>
      <c r="AP63" s="33">
        <v>530</v>
      </c>
      <c r="AQ63" s="33">
        <v>8758</v>
      </c>
      <c r="AR63" s="33">
        <v>0</v>
      </c>
      <c r="AS63" s="33">
        <v>0</v>
      </c>
      <c r="AT63" s="33">
        <v>0</v>
      </c>
      <c r="AU63" s="33">
        <v>0</v>
      </c>
      <c r="AV63" s="33">
        <v>0</v>
      </c>
      <c r="AW63" s="33">
        <v>0</v>
      </c>
      <c r="AX63" s="73">
        <f t="shared" si="7"/>
        <v>10636</v>
      </c>
      <c r="AY63" s="54"/>
      <c r="AZ63" s="36">
        <v>564</v>
      </c>
      <c r="BA63" s="74">
        <f t="shared" si="8"/>
        <v>90097</v>
      </c>
      <c r="BB63" s="35">
        <f t="shared" si="9"/>
        <v>90097</v>
      </c>
      <c r="BC63" s="75">
        <v>0</v>
      </c>
      <c r="BD63" s="34">
        <v>90097</v>
      </c>
      <c r="BE63" s="76">
        <v>0</v>
      </c>
      <c r="BF63" s="76">
        <v>0</v>
      </c>
      <c r="BG63" s="34">
        <v>0</v>
      </c>
      <c r="BH63" s="77">
        <v>-17366</v>
      </c>
      <c r="BI63" s="54"/>
      <c r="BK63" s="12"/>
      <c r="BL63" s="12"/>
    </row>
    <row r="64" spans="1:64" x14ac:dyDescent="0.3">
      <c r="A64" s="7" t="s">
        <v>75</v>
      </c>
      <c r="B64" s="11" t="s">
        <v>113</v>
      </c>
      <c r="C64" s="33">
        <f t="shared" si="6"/>
        <v>120337</v>
      </c>
      <c r="D64" s="72"/>
      <c r="E64" s="72"/>
      <c r="F64" s="72"/>
      <c r="G64" s="72"/>
      <c r="H64" s="72"/>
      <c r="I64" s="72"/>
      <c r="J64" s="72"/>
      <c r="K64" s="72"/>
      <c r="L64" s="35">
        <v>1383</v>
      </c>
      <c r="M64" s="33">
        <v>16</v>
      </c>
      <c r="N64" s="33">
        <v>0</v>
      </c>
      <c r="O64" s="33">
        <v>0</v>
      </c>
      <c r="P64" s="33">
        <v>281</v>
      </c>
      <c r="Q64" s="33">
        <v>4573</v>
      </c>
      <c r="R64" s="33">
        <v>10012</v>
      </c>
      <c r="S64" s="33">
        <v>0</v>
      </c>
      <c r="T64" s="33">
        <v>804</v>
      </c>
      <c r="U64" s="33">
        <v>196</v>
      </c>
      <c r="V64" s="33">
        <v>7732</v>
      </c>
      <c r="W64" s="33">
        <v>42</v>
      </c>
      <c r="X64" s="33">
        <v>462</v>
      </c>
      <c r="Y64" s="33">
        <v>2875</v>
      </c>
      <c r="Z64" s="33">
        <v>64</v>
      </c>
      <c r="AA64" s="33">
        <v>0</v>
      </c>
      <c r="AB64" s="33">
        <v>435</v>
      </c>
      <c r="AC64" s="33">
        <v>3140</v>
      </c>
      <c r="AD64" s="33">
        <v>1432</v>
      </c>
      <c r="AE64" s="33">
        <v>129</v>
      </c>
      <c r="AF64" s="33">
        <v>1433</v>
      </c>
      <c r="AG64" s="33">
        <v>10205</v>
      </c>
      <c r="AH64" s="33">
        <v>33</v>
      </c>
      <c r="AI64" s="33">
        <v>157</v>
      </c>
      <c r="AJ64" s="33">
        <v>258</v>
      </c>
      <c r="AK64" s="33">
        <v>12</v>
      </c>
      <c r="AL64" s="33">
        <v>2</v>
      </c>
      <c r="AM64" s="33">
        <v>3288</v>
      </c>
      <c r="AN64" s="33">
        <v>119</v>
      </c>
      <c r="AO64" s="33">
        <v>1</v>
      </c>
      <c r="AP64" s="33">
        <v>3</v>
      </c>
      <c r="AQ64" s="33">
        <v>56</v>
      </c>
      <c r="AR64" s="33">
        <v>10</v>
      </c>
      <c r="AS64" s="33">
        <v>95</v>
      </c>
      <c r="AT64" s="33">
        <v>0</v>
      </c>
      <c r="AU64" s="33">
        <v>0</v>
      </c>
      <c r="AV64" s="33">
        <v>0</v>
      </c>
      <c r="AW64" s="33">
        <v>0</v>
      </c>
      <c r="AX64" s="73">
        <f t="shared" si="7"/>
        <v>49248</v>
      </c>
      <c r="AY64" s="54"/>
      <c r="AZ64" s="36">
        <v>57096</v>
      </c>
      <c r="BA64" s="74">
        <f t="shared" si="8"/>
        <v>14130</v>
      </c>
      <c r="BB64" s="35">
        <f t="shared" si="9"/>
        <v>14130</v>
      </c>
      <c r="BC64" s="75">
        <v>0</v>
      </c>
      <c r="BD64" s="34">
        <v>14130</v>
      </c>
      <c r="BE64" s="76">
        <v>0</v>
      </c>
      <c r="BF64" s="76">
        <v>0</v>
      </c>
      <c r="BG64" s="34">
        <v>0</v>
      </c>
      <c r="BH64" s="77">
        <v>-137</v>
      </c>
      <c r="BI64" s="54"/>
      <c r="BK64" s="12"/>
      <c r="BL64" s="12"/>
    </row>
    <row r="65" spans="1:64" x14ac:dyDescent="0.3">
      <c r="A65" s="7" t="s">
        <v>76</v>
      </c>
      <c r="B65" s="11" t="s">
        <v>114</v>
      </c>
      <c r="C65" s="33">
        <f t="shared" si="6"/>
        <v>214226</v>
      </c>
      <c r="D65" s="72"/>
      <c r="E65" s="72"/>
      <c r="F65" s="72"/>
      <c r="G65" s="72"/>
      <c r="H65" s="72"/>
      <c r="I65" s="72"/>
      <c r="J65" s="72"/>
      <c r="K65" s="72"/>
      <c r="L65" s="35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133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49436</v>
      </c>
      <c r="Z65" s="33">
        <v>571</v>
      </c>
      <c r="AA65" s="33">
        <v>0</v>
      </c>
      <c r="AB65" s="33">
        <v>235</v>
      </c>
      <c r="AC65" s="33">
        <v>0</v>
      </c>
      <c r="AD65" s="33">
        <v>0</v>
      </c>
      <c r="AE65" s="33">
        <v>15</v>
      </c>
      <c r="AF65" s="33">
        <v>85479</v>
      </c>
      <c r="AG65" s="33">
        <v>0</v>
      </c>
      <c r="AH65" s="33">
        <v>0</v>
      </c>
      <c r="AI65" s="33">
        <v>195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1</v>
      </c>
      <c r="AQ65" s="33">
        <v>0</v>
      </c>
      <c r="AR65" s="33">
        <v>0</v>
      </c>
      <c r="AS65" s="33">
        <v>0</v>
      </c>
      <c r="AT65" s="33">
        <v>0</v>
      </c>
      <c r="AU65" s="33">
        <v>0</v>
      </c>
      <c r="AV65" s="33">
        <v>0</v>
      </c>
      <c r="AW65" s="33">
        <v>0</v>
      </c>
      <c r="AX65" s="73">
        <f t="shared" si="7"/>
        <v>136065</v>
      </c>
      <c r="AY65" s="54"/>
      <c r="AZ65" s="36">
        <v>58578</v>
      </c>
      <c r="BA65" s="74">
        <f t="shared" si="8"/>
        <v>12219</v>
      </c>
      <c r="BB65" s="35">
        <f t="shared" si="9"/>
        <v>12219</v>
      </c>
      <c r="BC65" s="75">
        <v>0</v>
      </c>
      <c r="BD65" s="34">
        <v>12219</v>
      </c>
      <c r="BE65" s="76">
        <v>0</v>
      </c>
      <c r="BF65" s="76">
        <v>0</v>
      </c>
      <c r="BG65" s="34">
        <v>0</v>
      </c>
      <c r="BH65" s="77">
        <v>7364</v>
      </c>
      <c r="BI65" s="54"/>
      <c r="BK65" s="12"/>
      <c r="BL65" s="12"/>
    </row>
    <row r="66" spans="1:64" x14ac:dyDescent="0.3">
      <c r="A66" s="7" t="s">
        <v>77</v>
      </c>
      <c r="B66" s="11" t="s">
        <v>115</v>
      </c>
      <c r="C66" s="33">
        <f t="shared" si="6"/>
        <v>185351</v>
      </c>
      <c r="D66" s="72"/>
      <c r="E66" s="72"/>
      <c r="F66" s="72"/>
      <c r="G66" s="72"/>
      <c r="H66" s="72"/>
      <c r="I66" s="72"/>
      <c r="J66" s="72"/>
      <c r="K66" s="72"/>
      <c r="L66" s="35">
        <v>803</v>
      </c>
      <c r="M66" s="33">
        <v>39</v>
      </c>
      <c r="N66" s="33">
        <v>18</v>
      </c>
      <c r="O66" s="33">
        <v>30</v>
      </c>
      <c r="P66" s="33">
        <v>1801</v>
      </c>
      <c r="Q66" s="33">
        <v>1180</v>
      </c>
      <c r="R66" s="33">
        <v>1705</v>
      </c>
      <c r="S66" s="33">
        <v>0</v>
      </c>
      <c r="T66" s="33">
        <v>343</v>
      </c>
      <c r="U66" s="33">
        <v>990</v>
      </c>
      <c r="V66" s="33">
        <v>340</v>
      </c>
      <c r="W66" s="33">
        <v>30</v>
      </c>
      <c r="X66" s="33">
        <v>382</v>
      </c>
      <c r="Y66" s="33">
        <v>3398</v>
      </c>
      <c r="Z66" s="33">
        <v>41803</v>
      </c>
      <c r="AA66" s="33">
        <v>27</v>
      </c>
      <c r="AB66" s="33">
        <v>348</v>
      </c>
      <c r="AC66" s="33">
        <v>648</v>
      </c>
      <c r="AD66" s="33">
        <v>1851</v>
      </c>
      <c r="AE66" s="33">
        <v>144</v>
      </c>
      <c r="AF66" s="33">
        <v>2945</v>
      </c>
      <c r="AG66" s="33">
        <v>2679</v>
      </c>
      <c r="AH66" s="33">
        <v>2212</v>
      </c>
      <c r="AI66" s="33">
        <v>1373</v>
      </c>
      <c r="AJ66" s="33">
        <v>2047</v>
      </c>
      <c r="AK66" s="33">
        <v>59</v>
      </c>
      <c r="AL66" s="33">
        <v>43</v>
      </c>
      <c r="AM66" s="33">
        <v>3598</v>
      </c>
      <c r="AN66" s="33">
        <v>1187</v>
      </c>
      <c r="AO66" s="33">
        <v>261</v>
      </c>
      <c r="AP66" s="33">
        <v>1000</v>
      </c>
      <c r="AQ66" s="33">
        <v>1001</v>
      </c>
      <c r="AR66" s="33">
        <v>156</v>
      </c>
      <c r="AS66" s="33">
        <v>366</v>
      </c>
      <c r="AT66" s="33">
        <v>0</v>
      </c>
      <c r="AU66" s="33">
        <v>0</v>
      </c>
      <c r="AV66" s="33">
        <v>0</v>
      </c>
      <c r="AW66" s="33">
        <v>0</v>
      </c>
      <c r="AX66" s="73">
        <f t="shared" si="7"/>
        <v>74807</v>
      </c>
      <c r="AY66" s="54"/>
      <c r="AZ66" s="36">
        <v>27542</v>
      </c>
      <c r="BA66" s="74">
        <f t="shared" si="8"/>
        <v>8220</v>
      </c>
      <c r="BB66" s="35">
        <f t="shared" si="9"/>
        <v>8220</v>
      </c>
      <c r="BC66" s="75">
        <v>0</v>
      </c>
      <c r="BD66" s="34">
        <v>8220</v>
      </c>
      <c r="BE66" s="76">
        <v>0</v>
      </c>
      <c r="BF66" s="76">
        <v>0</v>
      </c>
      <c r="BG66" s="34">
        <v>94322</v>
      </c>
      <c r="BH66" s="77">
        <v>-19540</v>
      </c>
      <c r="BI66" s="54"/>
      <c r="BK66" s="12"/>
      <c r="BL66" s="12"/>
    </row>
    <row r="67" spans="1:64" x14ac:dyDescent="0.3">
      <c r="A67" s="7" t="s">
        <v>78</v>
      </c>
      <c r="B67" s="11" t="s">
        <v>116</v>
      </c>
      <c r="C67" s="33">
        <f t="shared" si="6"/>
        <v>328770</v>
      </c>
      <c r="D67" s="72"/>
      <c r="E67" s="72"/>
      <c r="F67" s="72"/>
      <c r="G67" s="72"/>
      <c r="H67" s="72"/>
      <c r="I67" s="72"/>
      <c r="J67" s="72"/>
      <c r="K67" s="72"/>
      <c r="L67" s="35">
        <v>44</v>
      </c>
      <c r="M67" s="33">
        <v>32</v>
      </c>
      <c r="N67" s="33">
        <v>3</v>
      </c>
      <c r="O67" s="33">
        <v>4</v>
      </c>
      <c r="P67" s="33">
        <v>862</v>
      </c>
      <c r="Q67" s="33">
        <v>389</v>
      </c>
      <c r="R67" s="33">
        <v>861</v>
      </c>
      <c r="S67" s="33">
        <v>0</v>
      </c>
      <c r="T67" s="33">
        <v>17</v>
      </c>
      <c r="U67" s="33">
        <v>2575</v>
      </c>
      <c r="V67" s="33">
        <v>276</v>
      </c>
      <c r="W67" s="33">
        <v>7</v>
      </c>
      <c r="X67" s="33">
        <v>125</v>
      </c>
      <c r="Y67" s="33">
        <v>2833</v>
      </c>
      <c r="Z67" s="33">
        <v>150</v>
      </c>
      <c r="AA67" s="33">
        <v>23367</v>
      </c>
      <c r="AB67" s="33">
        <v>110</v>
      </c>
      <c r="AC67" s="33">
        <v>9867</v>
      </c>
      <c r="AD67" s="33">
        <v>514</v>
      </c>
      <c r="AE67" s="33">
        <v>112</v>
      </c>
      <c r="AF67" s="33">
        <v>1722</v>
      </c>
      <c r="AG67" s="33">
        <v>1572</v>
      </c>
      <c r="AH67" s="33">
        <v>1549</v>
      </c>
      <c r="AI67" s="33">
        <v>545</v>
      </c>
      <c r="AJ67" s="33">
        <v>8591</v>
      </c>
      <c r="AK67" s="33">
        <v>392</v>
      </c>
      <c r="AL67" s="33">
        <v>223</v>
      </c>
      <c r="AM67" s="33">
        <v>2579</v>
      </c>
      <c r="AN67" s="33">
        <v>433</v>
      </c>
      <c r="AO67" s="33">
        <v>1239</v>
      </c>
      <c r="AP67" s="33">
        <v>600</v>
      </c>
      <c r="AQ67" s="33">
        <v>2367</v>
      </c>
      <c r="AR67" s="33">
        <v>232</v>
      </c>
      <c r="AS67" s="33">
        <v>499</v>
      </c>
      <c r="AT67" s="33">
        <v>0</v>
      </c>
      <c r="AU67" s="33">
        <v>0</v>
      </c>
      <c r="AV67" s="33">
        <v>0</v>
      </c>
      <c r="AW67" s="33">
        <v>0</v>
      </c>
      <c r="AX67" s="73">
        <f t="shared" si="7"/>
        <v>64691</v>
      </c>
      <c r="AY67" s="54"/>
      <c r="AZ67" s="36">
        <v>46418</v>
      </c>
      <c r="BA67" s="74">
        <f t="shared" si="8"/>
        <v>28820</v>
      </c>
      <c r="BB67" s="35">
        <f t="shared" si="9"/>
        <v>28820</v>
      </c>
      <c r="BC67" s="75">
        <v>0</v>
      </c>
      <c r="BD67" s="34">
        <v>28820</v>
      </c>
      <c r="BE67" s="76">
        <v>0</v>
      </c>
      <c r="BF67" s="76">
        <v>0</v>
      </c>
      <c r="BG67" s="34">
        <v>164093</v>
      </c>
      <c r="BH67" s="77">
        <v>24748</v>
      </c>
      <c r="BI67" s="54"/>
      <c r="BK67" s="12"/>
      <c r="BL67" s="12"/>
    </row>
    <row r="68" spans="1:64" x14ac:dyDescent="0.3">
      <c r="A68" s="7" t="s">
        <v>79</v>
      </c>
      <c r="B68" s="11" t="s">
        <v>117</v>
      </c>
      <c r="C68" s="33">
        <f t="shared" si="6"/>
        <v>139066</v>
      </c>
      <c r="D68" s="72"/>
      <c r="E68" s="72"/>
      <c r="F68" s="72"/>
      <c r="G68" s="72"/>
      <c r="H68" s="72"/>
      <c r="I68" s="72"/>
      <c r="J68" s="72"/>
      <c r="K68" s="72"/>
      <c r="L68" s="35">
        <v>39</v>
      </c>
      <c r="M68" s="33">
        <v>33</v>
      </c>
      <c r="N68" s="33">
        <v>6</v>
      </c>
      <c r="O68" s="33">
        <v>4</v>
      </c>
      <c r="P68" s="33">
        <v>852</v>
      </c>
      <c r="Q68" s="33">
        <v>412</v>
      </c>
      <c r="R68" s="33">
        <v>864</v>
      </c>
      <c r="S68" s="33">
        <v>2</v>
      </c>
      <c r="T68" s="33">
        <v>3083</v>
      </c>
      <c r="U68" s="33">
        <v>4439</v>
      </c>
      <c r="V68" s="33">
        <v>294</v>
      </c>
      <c r="W68" s="33">
        <v>17</v>
      </c>
      <c r="X68" s="33">
        <v>128</v>
      </c>
      <c r="Y68" s="33">
        <v>3752</v>
      </c>
      <c r="Z68" s="33">
        <v>1089</v>
      </c>
      <c r="AA68" s="33">
        <v>22</v>
      </c>
      <c r="AB68" s="33">
        <v>45</v>
      </c>
      <c r="AC68" s="33">
        <v>1155</v>
      </c>
      <c r="AD68" s="33">
        <v>192</v>
      </c>
      <c r="AE68" s="33">
        <v>74</v>
      </c>
      <c r="AF68" s="33">
        <v>1497</v>
      </c>
      <c r="AG68" s="33">
        <v>545</v>
      </c>
      <c r="AH68" s="33">
        <v>3475</v>
      </c>
      <c r="AI68" s="33">
        <v>450</v>
      </c>
      <c r="AJ68" s="33">
        <v>2671</v>
      </c>
      <c r="AK68" s="33">
        <v>417</v>
      </c>
      <c r="AL68" s="33">
        <v>67</v>
      </c>
      <c r="AM68" s="33">
        <v>2260</v>
      </c>
      <c r="AN68" s="33">
        <v>295</v>
      </c>
      <c r="AO68" s="33">
        <v>9048</v>
      </c>
      <c r="AP68" s="33">
        <v>6407</v>
      </c>
      <c r="AQ68" s="33">
        <v>2648</v>
      </c>
      <c r="AR68" s="33">
        <v>265</v>
      </c>
      <c r="AS68" s="33">
        <v>4061</v>
      </c>
      <c r="AT68" s="33">
        <v>0</v>
      </c>
      <c r="AU68" s="33">
        <v>0</v>
      </c>
      <c r="AV68" s="33">
        <v>0</v>
      </c>
      <c r="AW68" s="33">
        <v>0</v>
      </c>
      <c r="AX68" s="73">
        <f t="shared" si="7"/>
        <v>50608</v>
      </c>
      <c r="AY68" s="54"/>
      <c r="AZ68" s="36">
        <v>16219</v>
      </c>
      <c r="BA68" s="74">
        <f t="shared" si="8"/>
        <v>31855</v>
      </c>
      <c r="BB68" s="35">
        <f t="shared" si="9"/>
        <v>31855</v>
      </c>
      <c r="BC68" s="75">
        <v>0</v>
      </c>
      <c r="BD68" s="34">
        <v>31855</v>
      </c>
      <c r="BE68" s="76">
        <v>0</v>
      </c>
      <c r="BF68" s="76">
        <v>0</v>
      </c>
      <c r="BG68" s="34">
        <v>40350</v>
      </c>
      <c r="BH68" s="77">
        <v>34</v>
      </c>
      <c r="BI68" s="54"/>
      <c r="BK68" s="12"/>
      <c r="BL68" s="12"/>
    </row>
    <row r="69" spans="1:64" x14ac:dyDescent="0.3">
      <c r="A69" s="7" t="s">
        <v>80</v>
      </c>
      <c r="B69" s="11" t="s">
        <v>118</v>
      </c>
      <c r="C69" s="33">
        <f t="shared" si="6"/>
        <v>90328</v>
      </c>
      <c r="D69" s="72"/>
      <c r="E69" s="72"/>
      <c r="F69" s="72"/>
      <c r="G69" s="72"/>
      <c r="H69" s="72"/>
      <c r="I69" s="72"/>
      <c r="J69" s="72"/>
      <c r="K69" s="72"/>
      <c r="L69" s="35">
        <v>335</v>
      </c>
      <c r="M69" s="33">
        <v>9</v>
      </c>
      <c r="N69" s="33">
        <v>9</v>
      </c>
      <c r="O69" s="33">
        <v>9</v>
      </c>
      <c r="P69" s="33">
        <v>270</v>
      </c>
      <c r="Q69" s="33">
        <v>849</v>
      </c>
      <c r="R69" s="33">
        <v>315</v>
      </c>
      <c r="S69" s="33">
        <v>0</v>
      </c>
      <c r="T69" s="33">
        <v>152</v>
      </c>
      <c r="U69" s="33">
        <v>1092</v>
      </c>
      <c r="V69" s="33">
        <v>217</v>
      </c>
      <c r="W69" s="33">
        <v>15</v>
      </c>
      <c r="X69" s="33">
        <v>194</v>
      </c>
      <c r="Y69" s="33">
        <v>1953</v>
      </c>
      <c r="Z69" s="33">
        <v>409</v>
      </c>
      <c r="AA69" s="33">
        <v>88</v>
      </c>
      <c r="AB69" s="33">
        <v>72</v>
      </c>
      <c r="AC69" s="33">
        <v>451</v>
      </c>
      <c r="AD69" s="33">
        <v>6476</v>
      </c>
      <c r="AE69" s="33">
        <v>291</v>
      </c>
      <c r="AF69" s="33">
        <v>4990</v>
      </c>
      <c r="AG69" s="33">
        <v>5361</v>
      </c>
      <c r="AH69" s="33">
        <v>6684</v>
      </c>
      <c r="AI69" s="33">
        <v>1017</v>
      </c>
      <c r="AJ69" s="33">
        <v>9782</v>
      </c>
      <c r="AK69" s="33">
        <v>428</v>
      </c>
      <c r="AL69" s="33">
        <v>5017</v>
      </c>
      <c r="AM69" s="33">
        <v>4240</v>
      </c>
      <c r="AN69" s="33">
        <v>1339</v>
      </c>
      <c r="AO69" s="33">
        <v>93</v>
      </c>
      <c r="AP69" s="33">
        <v>1558</v>
      </c>
      <c r="AQ69" s="33">
        <v>2136</v>
      </c>
      <c r="AR69" s="33">
        <v>464</v>
      </c>
      <c r="AS69" s="33">
        <v>164</v>
      </c>
      <c r="AT69" s="33">
        <v>0</v>
      </c>
      <c r="AU69" s="33">
        <v>0</v>
      </c>
      <c r="AV69" s="33">
        <v>0</v>
      </c>
      <c r="AW69" s="33">
        <v>0</v>
      </c>
      <c r="AX69" s="73">
        <f t="shared" si="7"/>
        <v>56479</v>
      </c>
      <c r="AY69" s="54"/>
      <c r="AZ69" s="36">
        <v>4072</v>
      </c>
      <c r="BA69" s="74">
        <f t="shared" si="8"/>
        <v>0</v>
      </c>
      <c r="BB69" s="35">
        <f t="shared" si="9"/>
        <v>0</v>
      </c>
      <c r="BC69" s="75">
        <v>0</v>
      </c>
      <c r="BD69" s="34">
        <v>0</v>
      </c>
      <c r="BE69" s="76">
        <v>0</v>
      </c>
      <c r="BF69" s="76">
        <v>0</v>
      </c>
      <c r="BG69" s="34">
        <v>29453</v>
      </c>
      <c r="BH69" s="77">
        <v>324</v>
      </c>
      <c r="BI69" s="54"/>
      <c r="BK69" s="12"/>
      <c r="BL69" s="12"/>
    </row>
    <row r="70" spans="1:64" x14ac:dyDescent="0.3">
      <c r="A70" s="7" t="s">
        <v>81</v>
      </c>
      <c r="B70" s="11" t="s">
        <v>119</v>
      </c>
      <c r="C70" s="33">
        <f t="shared" si="6"/>
        <v>287229</v>
      </c>
      <c r="D70" s="72"/>
      <c r="E70" s="72"/>
      <c r="F70" s="72"/>
      <c r="G70" s="72"/>
      <c r="H70" s="72"/>
      <c r="I70" s="72"/>
      <c r="J70" s="72"/>
      <c r="K70" s="72"/>
      <c r="L70" s="35">
        <v>1064</v>
      </c>
      <c r="M70" s="33">
        <v>31</v>
      </c>
      <c r="N70" s="33">
        <v>114</v>
      </c>
      <c r="O70" s="33">
        <v>24</v>
      </c>
      <c r="P70" s="33">
        <v>3887</v>
      </c>
      <c r="Q70" s="33">
        <v>4011</v>
      </c>
      <c r="R70" s="33">
        <v>2405</v>
      </c>
      <c r="S70" s="33">
        <v>0</v>
      </c>
      <c r="T70" s="33">
        <v>1797</v>
      </c>
      <c r="U70" s="33">
        <v>2629</v>
      </c>
      <c r="V70" s="33">
        <v>1145</v>
      </c>
      <c r="W70" s="33">
        <v>160</v>
      </c>
      <c r="X70" s="33">
        <v>739</v>
      </c>
      <c r="Y70" s="33">
        <v>10149</v>
      </c>
      <c r="Z70" s="33">
        <v>3906</v>
      </c>
      <c r="AA70" s="33">
        <v>370</v>
      </c>
      <c r="AB70" s="33">
        <v>799</v>
      </c>
      <c r="AC70" s="33">
        <v>2456</v>
      </c>
      <c r="AD70" s="33">
        <v>47932</v>
      </c>
      <c r="AE70" s="33">
        <v>2128</v>
      </c>
      <c r="AF70" s="33">
        <v>1713</v>
      </c>
      <c r="AG70" s="33">
        <v>12433</v>
      </c>
      <c r="AH70" s="33">
        <v>5013</v>
      </c>
      <c r="AI70" s="33">
        <v>6977</v>
      </c>
      <c r="AJ70" s="33">
        <v>7219</v>
      </c>
      <c r="AK70" s="33">
        <v>2387</v>
      </c>
      <c r="AL70" s="33">
        <v>428</v>
      </c>
      <c r="AM70" s="33">
        <v>5329</v>
      </c>
      <c r="AN70" s="33">
        <v>797</v>
      </c>
      <c r="AO70" s="33">
        <v>9566</v>
      </c>
      <c r="AP70" s="33">
        <v>3199</v>
      </c>
      <c r="AQ70" s="33">
        <v>2964</v>
      </c>
      <c r="AR70" s="33">
        <v>533</v>
      </c>
      <c r="AS70" s="33">
        <v>2681</v>
      </c>
      <c r="AT70" s="33">
        <v>0</v>
      </c>
      <c r="AU70" s="33">
        <v>0</v>
      </c>
      <c r="AV70" s="33">
        <v>0</v>
      </c>
      <c r="AW70" s="33">
        <v>0</v>
      </c>
      <c r="AX70" s="73">
        <f t="shared" si="7"/>
        <v>146985</v>
      </c>
      <c r="AY70" s="54"/>
      <c r="AZ70" s="36">
        <v>78966</v>
      </c>
      <c r="BA70" s="74">
        <f t="shared" si="8"/>
        <v>61278</v>
      </c>
      <c r="BB70" s="35">
        <f t="shared" si="9"/>
        <v>61278</v>
      </c>
      <c r="BC70" s="75">
        <v>56</v>
      </c>
      <c r="BD70" s="34">
        <v>61222</v>
      </c>
      <c r="BE70" s="76">
        <v>0</v>
      </c>
      <c r="BF70" s="76">
        <v>0</v>
      </c>
      <c r="BG70" s="34">
        <v>0</v>
      </c>
      <c r="BH70" s="77">
        <v>0</v>
      </c>
      <c r="BI70" s="54"/>
      <c r="BK70" s="12"/>
      <c r="BL70" s="12"/>
    </row>
    <row r="71" spans="1:64" x14ac:dyDescent="0.3">
      <c r="A71" s="7" t="s">
        <v>82</v>
      </c>
      <c r="B71" s="11" t="s">
        <v>120</v>
      </c>
      <c r="C71" s="33">
        <f t="shared" si="6"/>
        <v>91341</v>
      </c>
      <c r="D71" s="72"/>
      <c r="E71" s="72"/>
      <c r="F71" s="72"/>
      <c r="G71" s="72"/>
      <c r="H71" s="72"/>
      <c r="I71" s="72"/>
      <c r="J71" s="72"/>
      <c r="K71" s="72"/>
      <c r="L71" s="35">
        <v>33</v>
      </c>
      <c r="M71" s="33">
        <v>0</v>
      </c>
      <c r="N71" s="33">
        <v>2</v>
      </c>
      <c r="O71" s="33">
        <v>0</v>
      </c>
      <c r="P71" s="33">
        <v>16</v>
      </c>
      <c r="Q71" s="33">
        <v>206</v>
      </c>
      <c r="R71" s="33">
        <v>1219</v>
      </c>
      <c r="S71" s="33">
        <v>0</v>
      </c>
      <c r="T71" s="33">
        <v>333</v>
      </c>
      <c r="U71" s="33">
        <v>125</v>
      </c>
      <c r="V71" s="33">
        <v>390</v>
      </c>
      <c r="W71" s="33">
        <v>24</v>
      </c>
      <c r="X71" s="33">
        <v>209</v>
      </c>
      <c r="Y71" s="33">
        <v>318</v>
      </c>
      <c r="Z71" s="33">
        <v>47</v>
      </c>
      <c r="AA71" s="33">
        <v>164</v>
      </c>
      <c r="AB71" s="33">
        <v>389</v>
      </c>
      <c r="AC71" s="33">
        <v>25</v>
      </c>
      <c r="AD71" s="33">
        <v>101</v>
      </c>
      <c r="AE71" s="33">
        <v>10</v>
      </c>
      <c r="AF71" s="33">
        <v>1556</v>
      </c>
      <c r="AG71" s="33">
        <v>3517</v>
      </c>
      <c r="AH71" s="33">
        <v>629</v>
      </c>
      <c r="AI71" s="33">
        <v>2646</v>
      </c>
      <c r="AJ71" s="33">
        <v>240</v>
      </c>
      <c r="AK71" s="33">
        <v>366</v>
      </c>
      <c r="AL71" s="33">
        <v>54</v>
      </c>
      <c r="AM71" s="33">
        <v>411</v>
      </c>
      <c r="AN71" s="33">
        <v>298</v>
      </c>
      <c r="AO71" s="33">
        <v>1474</v>
      </c>
      <c r="AP71" s="33">
        <v>794</v>
      </c>
      <c r="AQ71" s="33">
        <v>1728</v>
      </c>
      <c r="AR71" s="33">
        <v>6</v>
      </c>
      <c r="AS71" s="33">
        <v>3736</v>
      </c>
      <c r="AT71" s="33">
        <v>0</v>
      </c>
      <c r="AU71" s="33">
        <v>0</v>
      </c>
      <c r="AV71" s="33">
        <v>0</v>
      </c>
      <c r="AW71" s="33">
        <v>0</v>
      </c>
      <c r="AX71" s="73">
        <f t="shared" si="7"/>
        <v>21066</v>
      </c>
      <c r="AY71" s="54"/>
      <c r="AZ71" s="36">
        <v>0</v>
      </c>
      <c r="BA71" s="74">
        <f t="shared" si="8"/>
        <v>71231</v>
      </c>
      <c r="BB71" s="35">
        <f t="shared" si="9"/>
        <v>70478</v>
      </c>
      <c r="BC71" s="75">
        <v>30033</v>
      </c>
      <c r="BD71" s="34">
        <v>40445</v>
      </c>
      <c r="BE71" s="76">
        <v>753</v>
      </c>
      <c r="BF71" s="76">
        <v>0</v>
      </c>
      <c r="BG71" s="34">
        <v>0</v>
      </c>
      <c r="BH71" s="77">
        <v>-956</v>
      </c>
      <c r="BI71" s="54"/>
      <c r="BK71" s="12"/>
      <c r="BL71" s="12"/>
    </row>
    <row r="72" spans="1:64" x14ac:dyDescent="0.3">
      <c r="A72" s="7" t="s">
        <v>83</v>
      </c>
      <c r="B72" s="11" t="s">
        <v>121</v>
      </c>
      <c r="C72" s="33">
        <f t="shared" si="6"/>
        <v>358962</v>
      </c>
      <c r="D72" s="72"/>
      <c r="E72" s="72"/>
      <c r="F72" s="72"/>
      <c r="G72" s="72"/>
      <c r="H72" s="72"/>
      <c r="I72" s="72"/>
      <c r="J72" s="72"/>
      <c r="K72" s="72"/>
      <c r="L72" s="35">
        <v>154</v>
      </c>
      <c r="M72" s="33">
        <v>12</v>
      </c>
      <c r="N72" s="33">
        <v>3</v>
      </c>
      <c r="O72" s="33">
        <v>0</v>
      </c>
      <c r="P72" s="33">
        <v>341</v>
      </c>
      <c r="Q72" s="33">
        <v>393</v>
      </c>
      <c r="R72" s="33">
        <v>629</v>
      </c>
      <c r="S72" s="33">
        <v>0</v>
      </c>
      <c r="T72" s="33">
        <v>23</v>
      </c>
      <c r="U72" s="33">
        <v>262</v>
      </c>
      <c r="V72" s="33">
        <v>103</v>
      </c>
      <c r="W72" s="33">
        <v>62</v>
      </c>
      <c r="X72" s="33">
        <v>163</v>
      </c>
      <c r="Y72" s="33">
        <v>413</v>
      </c>
      <c r="Z72" s="33">
        <v>100</v>
      </c>
      <c r="AA72" s="33">
        <v>0</v>
      </c>
      <c r="AB72" s="33">
        <v>19</v>
      </c>
      <c r="AC72" s="33">
        <v>107</v>
      </c>
      <c r="AD72" s="33">
        <v>217</v>
      </c>
      <c r="AE72" s="33">
        <v>277</v>
      </c>
      <c r="AF72" s="33">
        <v>1250</v>
      </c>
      <c r="AG72" s="33">
        <v>2481</v>
      </c>
      <c r="AH72" s="33">
        <v>1754</v>
      </c>
      <c r="AI72" s="33">
        <v>456</v>
      </c>
      <c r="AJ72" s="33">
        <v>3343</v>
      </c>
      <c r="AK72" s="33">
        <v>670</v>
      </c>
      <c r="AL72" s="33">
        <v>813</v>
      </c>
      <c r="AM72" s="33">
        <v>1624</v>
      </c>
      <c r="AN72" s="33">
        <v>330</v>
      </c>
      <c r="AO72" s="33">
        <v>0</v>
      </c>
      <c r="AP72" s="33">
        <v>1025</v>
      </c>
      <c r="AQ72" s="33">
        <v>791</v>
      </c>
      <c r="AR72" s="33">
        <v>179</v>
      </c>
      <c r="AS72" s="33">
        <v>322</v>
      </c>
      <c r="AT72" s="33">
        <v>0</v>
      </c>
      <c r="AU72" s="33">
        <v>0</v>
      </c>
      <c r="AV72" s="33">
        <v>0</v>
      </c>
      <c r="AW72" s="33">
        <v>0</v>
      </c>
      <c r="AX72" s="73">
        <f t="shared" si="7"/>
        <v>18316</v>
      </c>
      <c r="AY72" s="54"/>
      <c r="AZ72" s="36">
        <v>2932</v>
      </c>
      <c r="BA72" s="74">
        <f t="shared" si="8"/>
        <v>4653</v>
      </c>
      <c r="BB72" s="35">
        <f t="shared" si="9"/>
        <v>4653</v>
      </c>
      <c r="BC72" s="75">
        <v>0</v>
      </c>
      <c r="BD72" s="34">
        <v>4653</v>
      </c>
      <c r="BE72" s="76">
        <v>0</v>
      </c>
      <c r="BF72" s="76">
        <v>0</v>
      </c>
      <c r="BG72" s="34">
        <v>329058</v>
      </c>
      <c r="BH72" s="77">
        <v>4003</v>
      </c>
      <c r="BI72" s="54"/>
      <c r="BK72" s="12"/>
      <c r="BL72" s="12"/>
    </row>
    <row r="73" spans="1:64" x14ac:dyDescent="0.3">
      <c r="A73" s="7" t="s">
        <v>84</v>
      </c>
      <c r="B73" s="11" t="s">
        <v>122</v>
      </c>
      <c r="C73" s="33">
        <f t="shared" si="6"/>
        <v>36761</v>
      </c>
      <c r="D73" s="72"/>
      <c r="E73" s="72"/>
      <c r="F73" s="72"/>
      <c r="G73" s="72"/>
      <c r="H73" s="72"/>
      <c r="I73" s="72"/>
      <c r="J73" s="72"/>
      <c r="K73" s="72"/>
      <c r="L73" s="35">
        <v>59</v>
      </c>
      <c r="M73" s="33">
        <v>1</v>
      </c>
      <c r="N73" s="33">
        <v>4</v>
      </c>
      <c r="O73" s="33">
        <v>6</v>
      </c>
      <c r="P73" s="33">
        <v>51</v>
      </c>
      <c r="Q73" s="33">
        <v>153</v>
      </c>
      <c r="R73" s="33">
        <v>78</v>
      </c>
      <c r="S73" s="33">
        <v>0</v>
      </c>
      <c r="T73" s="33">
        <v>0</v>
      </c>
      <c r="U73" s="33">
        <v>73</v>
      </c>
      <c r="V73" s="33">
        <v>44</v>
      </c>
      <c r="W73" s="33">
        <v>2</v>
      </c>
      <c r="X73" s="33">
        <v>71</v>
      </c>
      <c r="Y73" s="33">
        <v>934</v>
      </c>
      <c r="Z73" s="33">
        <v>93</v>
      </c>
      <c r="AA73" s="33">
        <v>2</v>
      </c>
      <c r="AB73" s="33">
        <v>14</v>
      </c>
      <c r="AC73" s="33">
        <v>92</v>
      </c>
      <c r="AD73" s="33">
        <v>1177</v>
      </c>
      <c r="AE73" s="33">
        <v>50</v>
      </c>
      <c r="AF73" s="33">
        <v>436</v>
      </c>
      <c r="AG73" s="33">
        <v>832</v>
      </c>
      <c r="AH73" s="33">
        <v>8178</v>
      </c>
      <c r="AI73" s="33">
        <v>212</v>
      </c>
      <c r="AJ73" s="33">
        <v>2987</v>
      </c>
      <c r="AK73" s="33">
        <v>2878</v>
      </c>
      <c r="AL73" s="33">
        <v>1834</v>
      </c>
      <c r="AM73" s="33">
        <v>1082</v>
      </c>
      <c r="AN73" s="33">
        <v>252</v>
      </c>
      <c r="AO73" s="33">
        <v>1154</v>
      </c>
      <c r="AP73" s="33">
        <v>269</v>
      </c>
      <c r="AQ73" s="33">
        <v>415</v>
      </c>
      <c r="AR73" s="33">
        <v>92</v>
      </c>
      <c r="AS73" s="33">
        <v>71</v>
      </c>
      <c r="AT73" s="33">
        <v>0</v>
      </c>
      <c r="AU73" s="33">
        <v>0</v>
      </c>
      <c r="AV73" s="33">
        <v>0</v>
      </c>
      <c r="AW73" s="33">
        <v>0</v>
      </c>
      <c r="AX73" s="73">
        <f t="shared" si="7"/>
        <v>23596</v>
      </c>
      <c r="AY73" s="54"/>
      <c r="AZ73" s="36">
        <v>196</v>
      </c>
      <c r="BA73" s="74">
        <f t="shared" si="8"/>
        <v>12969</v>
      </c>
      <c r="BB73" s="35">
        <f t="shared" si="9"/>
        <v>12969</v>
      </c>
      <c r="BC73" s="75">
        <v>0</v>
      </c>
      <c r="BD73" s="34">
        <v>12969</v>
      </c>
      <c r="BE73" s="76">
        <v>0</v>
      </c>
      <c r="BF73" s="76">
        <v>0</v>
      </c>
      <c r="BG73" s="34">
        <v>0</v>
      </c>
      <c r="BH73" s="77">
        <v>0</v>
      </c>
      <c r="BI73" s="54"/>
      <c r="BK73" s="12"/>
      <c r="BL73" s="12"/>
    </row>
    <row r="74" spans="1:64" x14ac:dyDescent="0.3">
      <c r="A74" s="7" t="s">
        <v>85</v>
      </c>
      <c r="B74" s="11" t="s">
        <v>123</v>
      </c>
      <c r="C74" s="33">
        <f t="shared" si="6"/>
        <v>502289</v>
      </c>
      <c r="D74" s="72"/>
      <c r="E74" s="72"/>
      <c r="F74" s="72"/>
      <c r="G74" s="72"/>
      <c r="H74" s="72"/>
      <c r="I74" s="72"/>
      <c r="J74" s="72"/>
      <c r="K74" s="72"/>
      <c r="L74" s="35">
        <v>2075</v>
      </c>
      <c r="M74" s="33">
        <v>366</v>
      </c>
      <c r="N74" s="33">
        <v>486</v>
      </c>
      <c r="O74" s="33">
        <v>24</v>
      </c>
      <c r="P74" s="33">
        <v>1194</v>
      </c>
      <c r="Q74" s="33">
        <v>8922</v>
      </c>
      <c r="R74" s="33">
        <v>6386</v>
      </c>
      <c r="S74" s="33">
        <v>0</v>
      </c>
      <c r="T74" s="33">
        <v>1054</v>
      </c>
      <c r="U74" s="33">
        <v>2066</v>
      </c>
      <c r="V74" s="33">
        <v>7567</v>
      </c>
      <c r="W74" s="33">
        <v>253</v>
      </c>
      <c r="X74" s="33">
        <v>12005</v>
      </c>
      <c r="Y74" s="33">
        <v>23975</v>
      </c>
      <c r="Z74" s="33">
        <v>6726</v>
      </c>
      <c r="AA74" s="33">
        <v>6501</v>
      </c>
      <c r="AB74" s="33">
        <v>4389</v>
      </c>
      <c r="AC74" s="33">
        <v>2110</v>
      </c>
      <c r="AD74" s="33">
        <v>1081</v>
      </c>
      <c r="AE74" s="33">
        <v>236</v>
      </c>
      <c r="AF74" s="33">
        <v>9116</v>
      </c>
      <c r="AG74" s="33">
        <v>86714</v>
      </c>
      <c r="AH74" s="33">
        <v>28293</v>
      </c>
      <c r="AI74" s="33">
        <v>1170</v>
      </c>
      <c r="AJ74" s="33">
        <v>8292</v>
      </c>
      <c r="AK74" s="33">
        <v>4884</v>
      </c>
      <c r="AL74" s="33">
        <v>557</v>
      </c>
      <c r="AM74" s="33">
        <v>8835</v>
      </c>
      <c r="AN74" s="33">
        <v>2509</v>
      </c>
      <c r="AO74" s="33">
        <v>4163</v>
      </c>
      <c r="AP74" s="33">
        <v>2220</v>
      </c>
      <c r="AQ74" s="33">
        <v>731</v>
      </c>
      <c r="AR74" s="33">
        <v>741</v>
      </c>
      <c r="AS74" s="33">
        <v>2736</v>
      </c>
      <c r="AT74" s="33">
        <v>0</v>
      </c>
      <c r="AU74" s="33">
        <v>0</v>
      </c>
      <c r="AV74" s="33">
        <v>0</v>
      </c>
      <c r="AW74" s="33">
        <v>0</v>
      </c>
      <c r="AX74" s="73">
        <f t="shared" si="7"/>
        <v>248377</v>
      </c>
      <c r="AY74" s="54"/>
      <c r="AZ74" s="36">
        <v>144868</v>
      </c>
      <c r="BA74" s="74">
        <f t="shared" si="8"/>
        <v>109044</v>
      </c>
      <c r="BB74" s="35">
        <f t="shared" si="9"/>
        <v>109044</v>
      </c>
      <c r="BC74" s="75">
        <v>0</v>
      </c>
      <c r="BD74" s="34">
        <v>109044</v>
      </c>
      <c r="BE74" s="76">
        <v>0</v>
      </c>
      <c r="BF74" s="76">
        <v>0</v>
      </c>
      <c r="BG74" s="34">
        <v>0</v>
      </c>
      <c r="BH74" s="77">
        <v>0</v>
      </c>
      <c r="BI74" s="54"/>
      <c r="BK74" s="12"/>
      <c r="BL74" s="12"/>
    </row>
    <row r="75" spans="1:64" x14ac:dyDescent="0.3">
      <c r="A75" s="7" t="s">
        <v>86</v>
      </c>
      <c r="B75" s="11" t="s">
        <v>124</v>
      </c>
      <c r="C75" s="33">
        <f t="shared" si="6"/>
        <v>465715</v>
      </c>
      <c r="D75" s="72"/>
      <c r="E75" s="72"/>
      <c r="F75" s="72"/>
      <c r="G75" s="72"/>
      <c r="H75" s="72"/>
      <c r="I75" s="72"/>
      <c r="J75" s="72"/>
      <c r="K75" s="72"/>
      <c r="L75" s="35">
        <v>2168</v>
      </c>
      <c r="M75" s="33">
        <v>4</v>
      </c>
      <c r="N75" s="33">
        <v>40</v>
      </c>
      <c r="O75" s="33">
        <v>4</v>
      </c>
      <c r="P75" s="33">
        <v>1056</v>
      </c>
      <c r="Q75" s="33">
        <v>795</v>
      </c>
      <c r="R75" s="33">
        <v>173</v>
      </c>
      <c r="S75" s="33">
        <v>0</v>
      </c>
      <c r="T75" s="33">
        <v>537</v>
      </c>
      <c r="U75" s="33">
        <v>101</v>
      </c>
      <c r="V75" s="33">
        <v>60</v>
      </c>
      <c r="W75" s="33">
        <v>30</v>
      </c>
      <c r="X75" s="33">
        <v>38</v>
      </c>
      <c r="Y75" s="33">
        <v>90</v>
      </c>
      <c r="Z75" s="33">
        <v>81</v>
      </c>
      <c r="AA75" s="33">
        <v>9</v>
      </c>
      <c r="AB75" s="33">
        <v>91</v>
      </c>
      <c r="AC75" s="33">
        <v>926</v>
      </c>
      <c r="AD75" s="33">
        <v>1137</v>
      </c>
      <c r="AE75" s="33">
        <v>350</v>
      </c>
      <c r="AF75" s="33">
        <v>1751</v>
      </c>
      <c r="AG75" s="33">
        <v>6086</v>
      </c>
      <c r="AH75" s="33">
        <v>4998</v>
      </c>
      <c r="AI75" s="33">
        <v>270</v>
      </c>
      <c r="AJ75" s="33">
        <v>3052</v>
      </c>
      <c r="AK75" s="33">
        <v>2558</v>
      </c>
      <c r="AL75" s="33">
        <v>546</v>
      </c>
      <c r="AM75" s="33">
        <v>11655</v>
      </c>
      <c r="AN75" s="33">
        <v>2145</v>
      </c>
      <c r="AO75" s="33">
        <v>5637</v>
      </c>
      <c r="AP75" s="33">
        <v>3197</v>
      </c>
      <c r="AQ75" s="33">
        <v>882</v>
      </c>
      <c r="AR75" s="33">
        <v>787</v>
      </c>
      <c r="AS75" s="33">
        <v>451</v>
      </c>
      <c r="AT75" s="33">
        <v>0</v>
      </c>
      <c r="AU75" s="33">
        <v>0</v>
      </c>
      <c r="AV75" s="33">
        <v>0</v>
      </c>
      <c r="AW75" s="33">
        <v>0</v>
      </c>
      <c r="AX75" s="73">
        <f t="shared" si="7"/>
        <v>51705</v>
      </c>
      <c r="AY75" s="54"/>
      <c r="AZ75" s="36">
        <v>9443</v>
      </c>
      <c r="BA75" s="74">
        <f t="shared" si="8"/>
        <v>404567</v>
      </c>
      <c r="BB75" s="35">
        <f t="shared" si="9"/>
        <v>404567</v>
      </c>
      <c r="BC75" s="75">
        <v>0</v>
      </c>
      <c r="BD75" s="34">
        <v>404567</v>
      </c>
      <c r="BE75" s="76">
        <v>0</v>
      </c>
      <c r="BF75" s="76">
        <v>0</v>
      </c>
      <c r="BG75" s="34">
        <v>0</v>
      </c>
      <c r="BH75" s="77">
        <v>0</v>
      </c>
      <c r="BI75" s="54"/>
      <c r="BK75" s="12"/>
      <c r="BL75" s="12"/>
    </row>
    <row r="76" spans="1:64" x14ac:dyDescent="0.3">
      <c r="A76" s="7" t="s">
        <v>87</v>
      </c>
      <c r="B76" s="11" t="s">
        <v>125</v>
      </c>
      <c r="C76" s="33">
        <f t="shared" si="6"/>
        <v>380313</v>
      </c>
      <c r="D76" s="72"/>
      <c r="E76" s="72"/>
      <c r="F76" s="72"/>
      <c r="G76" s="72"/>
      <c r="H76" s="72"/>
      <c r="I76" s="72"/>
      <c r="J76" s="72"/>
      <c r="K76" s="72"/>
      <c r="L76" s="35">
        <v>203</v>
      </c>
      <c r="M76" s="33">
        <v>46</v>
      </c>
      <c r="N76" s="33">
        <v>162</v>
      </c>
      <c r="O76" s="33">
        <v>3</v>
      </c>
      <c r="P76" s="33">
        <v>280</v>
      </c>
      <c r="Q76" s="33">
        <v>921</v>
      </c>
      <c r="R76" s="33">
        <v>223</v>
      </c>
      <c r="S76" s="33">
        <v>13</v>
      </c>
      <c r="T76" s="33">
        <v>894</v>
      </c>
      <c r="U76" s="33">
        <v>718</v>
      </c>
      <c r="V76" s="33">
        <v>413</v>
      </c>
      <c r="W76" s="33">
        <v>29</v>
      </c>
      <c r="X76" s="33">
        <v>88</v>
      </c>
      <c r="Y76" s="33">
        <v>1408</v>
      </c>
      <c r="Z76" s="33">
        <v>319</v>
      </c>
      <c r="AA76" s="33">
        <v>205</v>
      </c>
      <c r="AB76" s="33">
        <v>157</v>
      </c>
      <c r="AC76" s="33">
        <v>755</v>
      </c>
      <c r="AD76" s="33">
        <v>776</v>
      </c>
      <c r="AE76" s="33">
        <v>122</v>
      </c>
      <c r="AF76" s="33">
        <v>1554</v>
      </c>
      <c r="AG76" s="33">
        <v>15295</v>
      </c>
      <c r="AH76" s="33">
        <v>3736</v>
      </c>
      <c r="AI76" s="33">
        <v>4713</v>
      </c>
      <c r="AJ76" s="33">
        <v>19820</v>
      </c>
      <c r="AK76" s="33">
        <v>9556</v>
      </c>
      <c r="AL76" s="33">
        <v>731</v>
      </c>
      <c r="AM76" s="33">
        <v>19011</v>
      </c>
      <c r="AN76" s="33">
        <v>1968</v>
      </c>
      <c r="AO76" s="33">
        <v>13716</v>
      </c>
      <c r="AP76" s="33">
        <v>2190</v>
      </c>
      <c r="AQ76" s="33">
        <v>1994</v>
      </c>
      <c r="AR76" s="33">
        <v>512</v>
      </c>
      <c r="AS76" s="33">
        <v>3513</v>
      </c>
      <c r="AT76" s="33">
        <v>0</v>
      </c>
      <c r="AU76" s="33">
        <v>0</v>
      </c>
      <c r="AV76" s="33">
        <v>0</v>
      </c>
      <c r="AW76" s="33">
        <v>0</v>
      </c>
      <c r="AX76" s="73">
        <f t="shared" si="7"/>
        <v>106044</v>
      </c>
      <c r="AY76" s="54"/>
      <c r="AZ76" s="36">
        <v>19140</v>
      </c>
      <c r="BA76" s="74">
        <f t="shared" si="8"/>
        <v>227458</v>
      </c>
      <c r="BB76" s="35">
        <f t="shared" si="9"/>
        <v>227458</v>
      </c>
      <c r="BC76" s="75">
        <v>0</v>
      </c>
      <c r="BD76" s="34">
        <v>227458</v>
      </c>
      <c r="BE76" s="76">
        <v>0</v>
      </c>
      <c r="BF76" s="76">
        <v>0</v>
      </c>
      <c r="BG76" s="34">
        <v>27672</v>
      </c>
      <c r="BH76" s="77">
        <v>-1</v>
      </c>
      <c r="BI76" s="54"/>
      <c r="BK76" s="12"/>
      <c r="BL76" s="12"/>
    </row>
    <row r="77" spans="1:64" x14ac:dyDescent="0.3">
      <c r="A77" s="7" t="s">
        <v>88</v>
      </c>
      <c r="B77" s="11" t="s">
        <v>126</v>
      </c>
      <c r="C77" s="33">
        <f t="shared" si="6"/>
        <v>205001</v>
      </c>
      <c r="D77" s="72"/>
      <c r="E77" s="72"/>
      <c r="F77" s="72"/>
      <c r="G77" s="72"/>
      <c r="H77" s="72"/>
      <c r="I77" s="72"/>
      <c r="J77" s="72"/>
      <c r="K77" s="72"/>
      <c r="L77" s="35">
        <v>317</v>
      </c>
      <c r="M77" s="33">
        <v>2829</v>
      </c>
      <c r="N77" s="33">
        <v>34</v>
      </c>
      <c r="O77" s="33">
        <v>16</v>
      </c>
      <c r="P77" s="33">
        <v>410</v>
      </c>
      <c r="Q77" s="33">
        <v>1555</v>
      </c>
      <c r="R77" s="33">
        <v>1029</v>
      </c>
      <c r="S77" s="33">
        <v>0</v>
      </c>
      <c r="T77" s="33">
        <v>134</v>
      </c>
      <c r="U77" s="33">
        <v>566</v>
      </c>
      <c r="V77" s="33">
        <v>465</v>
      </c>
      <c r="W77" s="33">
        <v>592</v>
      </c>
      <c r="X77" s="33">
        <v>964</v>
      </c>
      <c r="Y77" s="33">
        <v>856</v>
      </c>
      <c r="Z77" s="33">
        <v>817</v>
      </c>
      <c r="AA77" s="33">
        <v>22</v>
      </c>
      <c r="AB77" s="33">
        <v>1853</v>
      </c>
      <c r="AC77" s="33">
        <v>1200</v>
      </c>
      <c r="AD77" s="33">
        <v>5762</v>
      </c>
      <c r="AE77" s="33">
        <v>236</v>
      </c>
      <c r="AF77" s="33">
        <v>3995</v>
      </c>
      <c r="AG77" s="33">
        <v>37098</v>
      </c>
      <c r="AH77" s="33">
        <v>11740</v>
      </c>
      <c r="AI77" s="33">
        <v>2505</v>
      </c>
      <c r="AJ77" s="33">
        <v>4647</v>
      </c>
      <c r="AK77" s="33">
        <v>17249</v>
      </c>
      <c r="AL77" s="33">
        <v>302</v>
      </c>
      <c r="AM77" s="33">
        <v>3359</v>
      </c>
      <c r="AN77" s="33">
        <v>1881</v>
      </c>
      <c r="AO77" s="33">
        <v>662</v>
      </c>
      <c r="AP77" s="33">
        <v>593</v>
      </c>
      <c r="AQ77" s="33">
        <v>723</v>
      </c>
      <c r="AR77" s="33">
        <v>549</v>
      </c>
      <c r="AS77" s="33">
        <v>483</v>
      </c>
      <c r="AT77" s="33">
        <v>0</v>
      </c>
      <c r="AU77" s="33">
        <v>0</v>
      </c>
      <c r="AV77" s="33">
        <v>0</v>
      </c>
      <c r="AW77" s="33">
        <v>0</v>
      </c>
      <c r="AX77" s="73">
        <f t="shared" si="7"/>
        <v>105443</v>
      </c>
      <c r="AY77" s="54"/>
      <c r="AZ77" s="36">
        <v>30312</v>
      </c>
      <c r="BA77" s="74">
        <f t="shared" si="8"/>
        <v>69246</v>
      </c>
      <c r="BB77" s="35">
        <f t="shared" si="9"/>
        <v>60374</v>
      </c>
      <c r="BC77" s="75">
        <v>0</v>
      </c>
      <c r="BD77" s="34">
        <v>60374</v>
      </c>
      <c r="BE77" s="76">
        <v>8872</v>
      </c>
      <c r="BF77" s="76">
        <v>0</v>
      </c>
      <c r="BG77" s="34">
        <v>0</v>
      </c>
      <c r="BH77" s="77">
        <v>0</v>
      </c>
      <c r="BI77" s="54"/>
      <c r="BK77" s="12"/>
      <c r="BL77" s="12"/>
    </row>
    <row r="78" spans="1:64" x14ac:dyDescent="0.3">
      <c r="A78" s="7" t="s">
        <v>89</v>
      </c>
      <c r="B78" s="11" t="s">
        <v>127</v>
      </c>
      <c r="C78" s="33">
        <f t="shared" si="6"/>
        <v>269286</v>
      </c>
      <c r="D78" s="72"/>
      <c r="E78" s="72"/>
      <c r="F78" s="72"/>
      <c r="G78" s="72"/>
      <c r="H78" s="72"/>
      <c r="I78" s="72"/>
      <c r="J78" s="72"/>
      <c r="K78" s="72"/>
      <c r="L78" s="35">
        <v>3567</v>
      </c>
      <c r="M78" s="33">
        <v>10</v>
      </c>
      <c r="N78" s="33">
        <v>0</v>
      </c>
      <c r="O78" s="33">
        <v>4</v>
      </c>
      <c r="P78" s="33">
        <v>211</v>
      </c>
      <c r="Q78" s="33">
        <v>2603</v>
      </c>
      <c r="R78" s="33">
        <v>428</v>
      </c>
      <c r="S78" s="33">
        <v>0</v>
      </c>
      <c r="T78" s="33">
        <v>397</v>
      </c>
      <c r="U78" s="33">
        <v>368</v>
      </c>
      <c r="V78" s="33">
        <v>58</v>
      </c>
      <c r="W78" s="33">
        <v>75</v>
      </c>
      <c r="X78" s="33">
        <v>64</v>
      </c>
      <c r="Y78" s="33">
        <v>182</v>
      </c>
      <c r="Z78" s="33">
        <v>181</v>
      </c>
      <c r="AA78" s="33">
        <v>26</v>
      </c>
      <c r="AB78" s="33">
        <v>228</v>
      </c>
      <c r="AC78" s="33">
        <v>2747</v>
      </c>
      <c r="AD78" s="33">
        <v>85</v>
      </c>
      <c r="AE78" s="33">
        <v>170</v>
      </c>
      <c r="AF78" s="33">
        <v>1406</v>
      </c>
      <c r="AG78" s="33">
        <v>12298</v>
      </c>
      <c r="AH78" s="33">
        <v>6446</v>
      </c>
      <c r="AI78" s="33">
        <v>1960</v>
      </c>
      <c r="AJ78" s="33">
        <v>10798</v>
      </c>
      <c r="AK78" s="33">
        <v>5911</v>
      </c>
      <c r="AL78" s="33">
        <v>4080</v>
      </c>
      <c r="AM78" s="33">
        <v>7120</v>
      </c>
      <c r="AN78" s="33">
        <v>1652</v>
      </c>
      <c r="AO78" s="33">
        <v>1482</v>
      </c>
      <c r="AP78" s="33">
        <v>1314</v>
      </c>
      <c r="AQ78" s="33">
        <v>1659</v>
      </c>
      <c r="AR78" s="33">
        <v>322</v>
      </c>
      <c r="AS78" s="33">
        <v>855</v>
      </c>
      <c r="AT78" s="33">
        <v>0</v>
      </c>
      <c r="AU78" s="33">
        <v>0</v>
      </c>
      <c r="AV78" s="33">
        <v>0</v>
      </c>
      <c r="AW78" s="33">
        <v>0</v>
      </c>
      <c r="AX78" s="73">
        <f t="shared" si="7"/>
        <v>68707</v>
      </c>
      <c r="AY78" s="54"/>
      <c r="AZ78" s="36">
        <v>0</v>
      </c>
      <c r="BA78" s="74">
        <f t="shared" si="8"/>
        <v>200579</v>
      </c>
      <c r="BB78" s="35">
        <f t="shared" si="9"/>
        <v>200579</v>
      </c>
      <c r="BC78" s="75">
        <v>133441</v>
      </c>
      <c r="BD78" s="34">
        <v>67138</v>
      </c>
      <c r="BE78" s="76">
        <v>0</v>
      </c>
      <c r="BF78" s="76">
        <v>0</v>
      </c>
      <c r="BG78" s="34">
        <v>0</v>
      </c>
      <c r="BH78" s="77">
        <v>0</v>
      </c>
      <c r="BI78" s="54"/>
      <c r="BK78" s="12"/>
      <c r="BL78" s="12"/>
    </row>
    <row r="79" spans="1:64" x14ac:dyDescent="0.3">
      <c r="A79" s="7" t="s">
        <v>90</v>
      </c>
      <c r="B79" s="11" t="s">
        <v>128</v>
      </c>
      <c r="C79" s="33">
        <f t="shared" si="6"/>
        <v>256624</v>
      </c>
      <c r="D79" s="72"/>
      <c r="E79" s="72"/>
      <c r="F79" s="72"/>
      <c r="G79" s="72"/>
      <c r="H79" s="72"/>
      <c r="I79" s="72"/>
      <c r="J79" s="72"/>
      <c r="K79" s="72"/>
      <c r="L79" s="35">
        <v>830</v>
      </c>
      <c r="M79" s="33">
        <v>964</v>
      </c>
      <c r="N79" s="33">
        <v>71</v>
      </c>
      <c r="O79" s="33">
        <v>23</v>
      </c>
      <c r="P79" s="33">
        <v>3059</v>
      </c>
      <c r="Q79" s="33">
        <v>5029</v>
      </c>
      <c r="R79" s="33">
        <v>3971</v>
      </c>
      <c r="S79" s="33">
        <v>0</v>
      </c>
      <c r="T79" s="33">
        <v>330</v>
      </c>
      <c r="U79" s="33">
        <v>2296</v>
      </c>
      <c r="V79" s="33">
        <v>1428</v>
      </c>
      <c r="W79" s="33">
        <v>147</v>
      </c>
      <c r="X79" s="33">
        <v>602</v>
      </c>
      <c r="Y79" s="33">
        <v>962</v>
      </c>
      <c r="Z79" s="33">
        <v>916</v>
      </c>
      <c r="AA79" s="33">
        <v>103</v>
      </c>
      <c r="AB79" s="33">
        <v>1728</v>
      </c>
      <c r="AC79" s="33">
        <v>12440</v>
      </c>
      <c r="AD79" s="33">
        <v>2954</v>
      </c>
      <c r="AE79" s="33">
        <v>1469</v>
      </c>
      <c r="AF79" s="33">
        <v>9098</v>
      </c>
      <c r="AG79" s="33">
        <v>12975</v>
      </c>
      <c r="AH79" s="33">
        <v>19712</v>
      </c>
      <c r="AI79" s="33">
        <v>4525</v>
      </c>
      <c r="AJ79" s="33">
        <v>32523</v>
      </c>
      <c r="AK79" s="33">
        <v>7194</v>
      </c>
      <c r="AL79" s="33">
        <v>952</v>
      </c>
      <c r="AM79" s="33">
        <v>22841</v>
      </c>
      <c r="AN79" s="33">
        <v>13163</v>
      </c>
      <c r="AO79" s="33">
        <v>1575</v>
      </c>
      <c r="AP79" s="33">
        <v>5015</v>
      </c>
      <c r="AQ79" s="33">
        <v>2117</v>
      </c>
      <c r="AR79" s="33">
        <v>1716</v>
      </c>
      <c r="AS79" s="33">
        <v>3260</v>
      </c>
      <c r="AT79" s="33">
        <v>0</v>
      </c>
      <c r="AU79" s="33">
        <v>0</v>
      </c>
      <c r="AV79" s="33">
        <v>0</v>
      </c>
      <c r="AW79" s="33">
        <v>0</v>
      </c>
      <c r="AX79" s="73">
        <f t="shared" si="7"/>
        <v>175988</v>
      </c>
      <c r="AY79" s="54"/>
      <c r="AZ79" s="36">
        <v>69536</v>
      </c>
      <c r="BA79" s="74">
        <f t="shared" si="8"/>
        <v>5586</v>
      </c>
      <c r="BB79" s="35">
        <f t="shared" si="9"/>
        <v>2648</v>
      </c>
      <c r="BC79" s="75">
        <v>135</v>
      </c>
      <c r="BD79" s="34">
        <v>2513</v>
      </c>
      <c r="BE79" s="76">
        <v>2938</v>
      </c>
      <c r="BF79" s="76">
        <v>0</v>
      </c>
      <c r="BG79" s="34">
        <v>5517</v>
      </c>
      <c r="BH79" s="77">
        <v>-3</v>
      </c>
      <c r="BI79" s="54"/>
      <c r="BK79" s="12"/>
      <c r="BL79" s="12"/>
    </row>
    <row r="80" spans="1:64" x14ac:dyDescent="0.3">
      <c r="A80" s="7" t="s">
        <v>91</v>
      </c>
      <c r="B80" s="11" t="s">
        <v>129</v>
      </c>
      <c r="C80" s="33">
        <f t="shared" si="6"/>
        <v>150900</v>
      </c>
      <c r="D80" s="72"/>
      <c r="E80" s="72"/>
      <c r="F80" s="72"/>
      <c r="G80" s="72"/>
      <c r="H80" s="72"/>
      <c r="I80" s="72"/>
      <c r="J80" s="72"/>
      <c r="K80" s="72"/>
      <c r="L80" s="35">
        <v>1081</v>
      </c>
      <c r="M80" s="33">
        <v>12</v>
      </c>
      <c r="N80" s="33">
        <v>549</v>
      </c>
      <c r="O80" s="33">
        <v>83</v>
      </c>
      <c r="P80" s="33">
        <v>1124</v>
      </c>
      <c r="Q80" s="33">
        <v>1041</v>
      </c>
      <c r="R80" s="33">
        <v>740</v>
      </c>
      <c r="S80" s="33">
        <v>0</v>
      </c>
      <c r="T80" s="33">
        <v>148</v>
      </c>
      <c r="U80" s="33">
        <v>836</v>
      </c>
      <c r="V80" s="33">
        <v>564</v>
      </c>
      <c r="W80" s="33">
        <v>140</v>
      </c>
      <c r="X80" s="33">
        <v>228</v>
      </c>
      <c r="Y80" s="33">
        <v>2121</v>
      </c>
      <c r="Z80" s="33">
        <v>279</v>
      </c>
      <c r="AA80" s="33">
        <v>12</v>
      </c>
      <c r="AB80" s="33">
        <v>1399</v>
      </c>
      <c r="AC80" s="33">
        <v>1182</v>
      </c>
      <c r="AD80" s="33">
        <v>4417</v>
      </c>
      <c r="AE80" s="33">
        <v>1078</v>
      </c>
      <c r="AF80" s="33">
        <v>19084</v>
      </c>
      <c r="AG80" s="33">
        <v>8237</v>
      </c>
      <c r="AH80" s="33">
        <v>28882</v>
      </c>
      <c r="AI80" s="33">
        <v>2825</v>
      </c>
      <c r="AJ80" s="33">
        <v>14582</v>
      </c>
      <c r="AK80" s="33">
        <v>12668</v>
      </c>
      <c r="AL80" s="33">
        <v>1237</v>
      </c>
      <c r="AM80" s="33">
        <v>17203</v>
      </c>
      <c r="AN80" s="33">
        <v>4020</v>
      </c>
      <c r="AO80" s="33">
        <v>4183</v>
      </c>
      <c r="AP80" s="33">
        <v>1925</v>
      </c>
      <c r="AQ80" s="33">
        <v>3865</v>
      </c>
      <c r="AR80" s="33">
        <v>2261</v>
      </c>
      <c r="AS80" s="33">
        <v>700</v>
      </c>
      <c r="AT80" s="33">
        <v>0</v>
      </c>
      <c r="AU80" s="33">
        <v>0</v>
      </c>
      <c r="AV80" s="33">
        <v>0</v>
      </c>
      <c r="AW80" s="33">
        <v>0</v>
      </c>
      <c r="AX80" s="73">
        <f t="shared" si="7"/>
        <v>138706</v>
      </c>
      <c r="AY80" s="54"/>
      <c r="AZ80" s="36">
        <v>0</v>
      </c>
      <c r="BA80" s="74">
        <f t="shared" si="8"/>
        <v>12194</v>
      </c>
      <c r="BB80" s="35">
        <f t="shared" si="9"/>
        <v>12194</v>
      </c>
      <c r="BC80" s="75">
        <v>0</v>
      </c>
      <c r="BD80" s="34">
        <v>12194</v>
      </c>
      <c r="BE80" s="76">
        <v>0</v>
      </c>
      <c r="BF80" s="76">
        <v>0</v>
      </c>
      <c r="BG80" s="34">
        <v>0</v>
      </c>
      <c r="BH80" s="77">
        <v>0</v>
      </c>
      <c r="BI80" s="54"/>
      <c r="BK80" s="12"/>
      <c r="BL80" s="12"/>
    </row>
    <row r="81" spans="1:64" x14ac:dyDescent="0.3">
      <c r="A81" s="7" t="s">
        <v>92</v>
      </c>
      <c r="B81" s="11" t="s">
        <v>130</v>
      </c>
      <c r="C81" s="33">
        <f t="shared" si="6"/>
        <v>362055</v>
      </c>
      <c r="D81" s="72"/>
      <c r="E81" s="72"/>
      <c r="F81" s="72"/>
      <c r="G81" s="72"/>
      <c r="H81" s="72"/>
      <c r="I81" s="72"/>
      <c r="J81" s="72"/>
      <c r="K81" s="72"/>
      <c r="L81" s="35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33">
        <v>0</v>
      </c>
      <c r="AU81" s="33">
        <v>0</v>
      </c>
      <c r="AV81" s="33">
        <v>0</v>
      </c>
      <c r="AW81" s="33">
        <v>0</v>
      </c>
      <c r="AX81" s="73">
        <f t="shared" si="7"/>
        <v>0</v>
      </c>
      <c r="AY81" s="54"/>
      <c r="AZ81" s="36">
        <v>0</v>
      </c>
      <c r="BA81" s="74">
        <f t="shared" si="8"/>
        <v>362055</v>
      </c>
      <c r="BB81" s="35">
        <f t="shared" si="9"/>
        <v>9763</v>
      </c>
      <c r="BC81" s="75">
        <v>257</v>
      </c>
      <c r="BD81" s="34">
        <v>9506</v>
      </c>
      <c r="BE81" s="76">
        <v>352292</v>
      </c>
      <c r="BF81" s="76">
        <v>0</v>
      </c>
      <c r="BG81" s="34">
        <v>0</v>
      </c>
      <c r="BH81" s="77">
        <v>0</v>
      </c>
      <c r="BI81" s="54"/>
      <c r="BK81" s="12"/>
      <c r="BL81" s="12"/>
    </row>
    <row r="82" spans="1:64" x14ac:dyDescent="0.3">
      <c r="A82" s="7" t="s">
        <v>93</v>
      </c>
      <c r="B82" s="11" t="s">
        <v>131</v>
      </c>
      <c r="C82" s="33">
        <f t="shared" si="6"/>
        <v>231436</v>
      </c>
      <c r="D82" s="72"/>
      <c r="E82" s="72"/>
      <c r="F82" s="72"/>
      <c r="G82" s="72"/>
      <c r="H82" s="72"/>
      <c r="I82" s="72"/>
      <c r="J82" s="72"/>
      <c r="K82" s="72"/>
      <c r="L82" s="35">
        <v>3</v>
      </c>
      <c r="M82" s="33">
        <v>0</v>
      </c>
      <c r="N82" s="33">
        <v>3</v>
      </c>
      <c r="O82" s="33">
        <v>0</v>
      </c>
      <c r="P82" s="33">
        <v>103</v>
      </c>
      <c r="Q82" s="33">
        <v>122</v>
      </c>
      <c r="R82" s="33">
        <v>113</v>
      </c>
      <c r="S82" s="33">
        <v>0</v>
      </c>
      <c r="T82" s="33">
        <v>0</v>
      </c>
      <c r="U82" s="33">
        <v>159</v>
      </c>
      <c r="V82" s="33">
        <v>29</v>
      </c>
      <c r="W82" s="33">
        <v>0</v>
      </c>
      <c r="X82" s="33">
        <v>0</v>
      </c>
      <c r="Y82" s="33">
        <v>41</v>
      </c>
      <c r="Z82" s="33">
        <v>40</v>
      </c>
      <c r="AA82" s="33">
        <v>18</v>
      </c>
      <c r="AB82" s="33">
        <v>1</v>
      </c>
      <c r="AC82" s="33">
        <v>164</v>
      </c>
      <c r="AD82" s="33">
        <v>457</v>
      </c>
      <c r="AE82" s="33">
        <v>69</v>
      </c>
      <c r="AF82" s="33">
        <v>140</v>
      </c>
      <c r="AG82" s="33">
        <v>455</v>
      </c>
      <c r="AH82" s="33">
        <v>1542</v>
      </c>
      <c r="AI82" s="33">
        <v>1103</v>
      </c>
      <c r="AJ82" s="33">
        <v>1643</v>
      </c>
      <c r="AK82" s="33">
        <v>1419</v>
      </c>
      <c r="AL82" s="33">
        <v>0</v>
      </c>
      <c r="AM82" s="33">
        <v>1907</v>
      </c>
      <c r="AN82" s="33">
        <v>319</v>
      </c>
      <c r="AO82" s="33">
        <v>3619</v>
      </c>
      <c r="AP82" s="33">
        <v>1088</v>
      </c>
      <c r="AQ82" s="33">
        <v>8887</v>
      </c>
      <c r="AR82" s="33">
        <v>53</v>
      </c>
      <c r="AS82" s="33">
        <v>32</v>
      </c>
      <c r="AT82" s="33">
        <v>0</v>
      </c>
      <c r="AU82" s="33">
        <v>0</v>
      </c>
      <c r="AV82" s="33">
        <v>0</v>
      </c>
      <c r="AW82" s="33">
        <v>0</v>
      </c>
      <c r="AX82" s="73">
        <f t="shared" si="7"/>
        <v>23529</v>
      </c>
      <c r="AY82" s="54"/>
      <c r="AZ82" s="36">
        <v>372</v>
      </c>
      <c r="BA82" s="74">
        <f t="shared" si="8"/>
        <v>207535</v>
      </c>
      <c r="BB82" s="35">
        <f t="shared" si="9"/>
        <v>74328</v>
      </c>
      <c r="BC82" s="75">
        <v>10759</v>
      </c>
      <c r="BD82" s="34">
        <v>63569</v>
      </c>
      <c r="BE82" s="76">
        <v>127022</v>
      </c>
      <c r="BF82" s="76">
        <v>6185</v>
      </c>
      <c r="BG82" s="34">
        <v>0</v>
      </c>
      <c r="BH82" s="77">
        <v>0</v>
      </c>
      <c r="BI82" s="54"/>
      <c r="BK82" s="12"/>
      <c r="BL82" s="12"/>
    </row>
    <row r="83" spans="1:64" x14ac:dyDescent="0.3">
      <c r="A83" s="7" t="s">
        <v>94</v>
      </c>
      <c r="B83" s="11" t="s">
        <v>132</v>
      </c>
      <c r="C83" s="33">
        <f t="shared" si="6"/>
        <v>128043</v>
      </c>
      <c r="D83" s="72"/>
      <c r="E83" s="72"/>
      <c r="F83" s="72"/>
      <c r="G83" s="72"/>
      <c r="H83" s="72"/>
      <c r="I83" s="72"/>
      <c r="J83" s="72"/>
      <c r="K83" s="72"/>
      <c r="L83" s="35">
        <v>0</v>
      </c>
      <c r="M83" s="33">
        <v>0</v>
      </c>
      <c r="N83" s="33">
        <v>0</v>
      </c>
      <c r="O83" s="33">
        <v>0</v>
      </c>
      <c r="P83" s="33">
        <v>0</v>
      </c>
      <c r="Q83" s="33">
        <v>23</v>
      </c>
      <c r="R83" s="33">
        <v>15</v>
      </c>
      <c r="S83" s="33">
        <v>0</v>
      </c>
      <c r="T83" s="33">
        <v>0</v>
      </c>
      <c r="U83" s="33">
        <v>64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  <c r="AF83" s="33">
        <v>0</v>
      </c>
      <c r="AG83" s="33">
        <v>0</v>
      </c>
      <c r="AH83" s="33">
        <v>0</v>
      </c>
      <c r="AI83" s="33">
        <v>0</v>
      </c>
      <c r="AJ83" s="33">
        <v>41</v>
      </c>
      <c r="AK83" s="33">
        <v>0</v>
      </c>
      <c r="AL83" s="33">
        <v>0</v>
      </c>
      <c r="AM83" s="33">
        <v>0</v>
      </c>
      <c r="AN83" s="33">
        <v>0</v>
      </c>
      <c r="AO83" s="33">
        <v>1</v>
      </c>
      <c r="AP83" s="33">
        <v>0</v>
      </c>
      <c r="AQ83" s="33">
        <v>86</v>
      </c>
      <c r="AR83" s="33">
        <v>0</v>
      </c>
      <c r="AS83" s="33">
        <v>0</v>
      </c>
      <c r="AT83" s="33">
        <v>0</v>
      </c>
      <c r="AU83" s="33">
        <v>0</v>
      </c>
      <c r="AV83" s="33">
        <v>0</v>
      </c>
      <c r="AW83" s="33">
        <v>0</v>
      </c>
      <c r="AX83" s="73">
        <f t="shared" si="7"/>
        <v>230</v>
      </c>
      <c r="AY83" s="54"/>
      <c r="AZ83" s="36">
        <v>83</v>
      </c>
      <c r="BA83" s="74">
        <f t="shared" si="8"/>
        <v>127730</v>
      </c>
      <c r="BB83" s="35">
        <f t="shared" si="9"/>
        <v>94630</v>
      </c>
      <c r="BC83" s="75">
        <v>5244</v>
      </c>
      <c r="BD83" s="34">
        <v>89386</v>
      </c>
      <c r="BE83" s="76">
        <v>23576</v>
      </c>
      <c r="BF83" s="76">
        <v>9524</v>
      </c>
      <c r="BG83" s="34">
        <v>0</v>
      </c>
      <c r="BH83" s="77">
        <v>0</v>
      </c>
      <c r="BI83" s="54"/>
      <c r="BK83" s="12"/>
      <c r="BL83" s="12"/>
    </row>
    <row r="84" spans="1:64" x14ac:dyDescent="0.3">
      <c r="A84" s="7" t="s">
        <v>95</v>
      </c>
      <c r="B84" s="11" t="s">
        <v>133</v>
      </c>
      <c r="C84" s="33">
        <f t="shared" si="6"/>
        <v>47743</v>
      </c>
      <c r="D84" s="72"/>
      <c r="E84" s="72"/>
      <c r="F84" s="72"/>
      <c r="G84" s="72"/>
      <c r="H84" s="72"/>
      <c r="I84" s="72"/>
      <c r="J84" s="72"/>
      <c r="K84" s="72"/>
      <c r="L84" s="35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277</v>
      </c>
      <c r="AJ84" s="33">
        <v>0</v>
      </c>
      <c r="AK84" s="33">
        <v>0</v>
      </c>
      <c r="AL84" s="33">
        <v>0</v>
      </c>
      <c r="AM84" s="33">
        <v>1</v>
      </c>
      <c r="AN84" s="33">
        <v>0</v>
      </c>
      <c r="AO84" s="33">
        <v>0</v>
      </c>
      <c r="AP84" s="33">
        <v>13</v>
      </c>
      <c r="AQ84" s="33">
        <v>0</v>
      </c>
      <c r="AR84" s="33">
        <v>0</v>
      </c>
      <c r="AS84" s="33">
        <v>195</v>
      </c>
      <c r="AT84" s="33">
        <v>0</v>
      </c>
      <c r="AU84" s="33">
        <v>0</v>
      </c>
      <c r="AV84" s="33">
        <v>0</v>
      </c>
      <c r="AW84" s="33">
        <v>0</v>
      </c>
      <c r="AX84" s="73">
        <f t="shared" si="7"/>
        <v>486</v>
      </c>
      <c r="AY84" s="54"/>
      <c r="AZ84" s="36">
        <v>3</v>
      </c>
      <c r="BA84" s="74">
        <f t="shared" si="8"/>
        <v>47254</v>
      </c>
      <c r="BB84" s="35">
        <f t="shared" si="9"/>
        <v>46729</v>
      </c>
      <c r="BC84" s="75">
        <v>0</v>
      </c>
      <c r="BD84" s="34">
        <v>46729</v>
      </c>
      <c r="BE84" s="76">
        <v>30</v>
      </c>
      <c r="BF84" s="76">
        <v>495</v>
      </c>
      <c r="BG84" s="34">
        <v>0</v>
      </c>
      <c r="BH84" s="77">
        <v>0</v>
      </c>
      <c r="BI84" s="54"/>
      <c r="BK84" s="12"/>
      <c r="BL84" s="12"/>
    </row>
    <row r="85" spans="1:64" x14ac:dyDescent="0.3">
      <c r="A85" s="7" t="s">
        <v>96</v>
      </c>
      <c r="B85" s="11" t="s">
        <v>134</v>
      </c>
      <c r="C85" s="33">
        <f t="shared" si="6"/>
        <v>111435</v>
      </c>
      <c r="D85" s="72"/>
      <c r="E85" s="72"/>
      <c r="F85" s="72"/>
      <c r="G85" s="72"/>
      <c r="H85" s="72"/>
      <c r="I85" s="72"/>
      <c r="J85" s="72"/>
      <c r="K85" s="72"/>
      <c r="L85" s="35">
        <v>1</v>
      </c>
      <c r="M85" s="33">
        <v>0</v>
      </c>
      <c r="N85" s="33">
        <v>0</v>
      </c>
      <c r="O85" s="33">
        <v>0</v>
      </c>
      <c r="P85" s="33">
        <v>0</v>
      </c>
      <c r="Q85" s="33">
        <v>24</v>
      </c>
      <c r="R85" s="33">
        <v>331</v>
      </c>
      <c r="S85" s="33">
        <v>4</v>
      </c>
      <c r="T85" s="33">
        <v>47</v>
      </c>
      <c r="U85" s="33">
        <v>228</v>
      </c>
      <c r="V85" s="33">
        <v>569</v>
      </c>
      <c r="W85" s="33">
        <v>0</v>
      </c>
      <c r="X85" s="33">
        <v>1</v>
      </c>
      <c r="Y85" s="33">
        <v>5</v>
      </c>
      <c r="Z85" s="33">
        <v>50</v>
      </c>
      <c r="AA85" s="33">
        <v>2</v>
      </c>
      <c r="AB85" s="33">
        <v>34</v>
      </c>
      <c r="AC85" s="33">
        <v>9</v>
      </c>
      <c r="AD85" s="33">
        <v>7</v>
      </c>
      <c r="AE85" s="33">
        <v>7</v>
      </c>
      <c r="AF85" s="33">
        <v>8</v>
      </c>
      <c r="AG85" s="33">
        <v>43</v>
      </c>
      <c r="AH85" s="33">
        <v>35</v>
      </c>
      <c r="AI85" s="33">
        <v>1169</v>
      </c>
      <c r="AJ85" s="33">
        <v>14</v>
      </c>
      <c r="AK85" s="33">
        <v>1758</v>
      </c>
      <c r="AL85" s="33">
        <v>844</v>
      </c>
      <c r="AM85" s="33">
        <v>9</v>
      </c>
      <c r="AN85" s="33">
        <v>23</v>
      </c>
      <c r="AO85" s="33">
        <v>1717</v>
      </c>
      <c r="AP85" s="33">
        <v>3</v>
      </c>
      <c r="AQ85" s="33">
        <v>15</v>
      </c>
      <c r="AR85" s="33">
        <v>367</v>
      </c>
      <c r="AS85" s="33">
        <v>486</v>
      </c>
      <c r="AT85" s="33">
        <v>0</v>
      </c>
      <c r="AU85" s="33">
        <v>0</v>
      </c>
      <c r="AV85" s="33">
        <v>0</v>
      </c>
      <c r="AW85" s="33">
        <v>0</v>
      </c>
      <c r="AX85" s="73">
        <f t="shared" si="7"/>
        <v>7810</v>
      </c>
      <c r="AY85" s="54"/>
      <c r="AZ85" s="36">
        <v>0</v>
      </c>
      <c r="BA85" s="74">
        <f t="shared" si="8"/>
        <v>103625</v>
      </c>
      <c r="BB85" s="35">
        <f t="shared" si="9"/>
        <v>61065</v>
      </c>
      <c r="BC85" s="75">
        <v>0</v>
      </c>
      <c r="BD85" s="34">
        <v>61065</v>
      </c>
      <c r="BE85" s="76">
        <v>0</v>
      </c>
      <c r="BF85" s="76">
        <v>42560</v>
      </c>
      <c r="BG85" s="34">
        <v>0</v>
      </c>
      <c r="BH85" s="77">
        <v>0</v>
      </c>
      <c r="BI85" s="54"/>
      <c r="BK85" s="12"/>
      <c r="BL85" s="12"/>
    </row>
    <row r="86" spans="1:64" x14ac:dyDescent="0.3">
      <c r="A86" s="7" t="s">
        <v>97</v>
      </c>
      <c r="B86" s="11" t="s">
        <v>135</v>
      </c>
      <c r="C86" s="33">
        <f t="shared" si="6"/>
        <v>8058</v>
      </c>
      <c r="D86" s="72"/>
      <c r="E86" s="72"/>
      <c r="F86" s="72"/>
      <c r="G86" s="72"/>
      <c r="H86" s="72"/>
      <c r="I86" s="72"/>
      <c r="J86" s="72"/>
      <c r="K86" s="72"/>
      <c r="L86" s="35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73">
        <f t="shared" si="7"/>
        <v>0</v>
      </c>
      <c r="AY86" s="54"/>
      <c r="AZ86" s="36">
        <v>0</v>
      </c>
      <c r="BA86" s="74">
        <f t="shared" si="8"/>
        <v>8058</v>
      </c>
      <c r="BB86" s="35">
        <f t="shared" si="9"/>
        <v>8058</v>
      </c>
      <c r="BC86" s="75">
        <v>8058</v>
      </c>
      <c r="BD86" s="34">
        <v>0</v>
      </c>
      <c r="BE86" s="76">
        <v>0</v>
      </c>
      <c r="BF86" s="76">
        <v>0</v>
      </c>
      <c r="BG86" s="34">
        <v>0</v>
      </c>
      <c r="BH86" s="77">
        <v>0</v>
      </c>
      <c r="BI86" s="54"/>
      <c r="BK86" s="12"/>
      <c r="BL86" s="12"/>
    </row>
    <row r="87" spans="1:64" x14ac:dyDescent="0.3">
      <c r="A87" s="7" t="s">
        <v>98</v>
      </c>
      <c r="B87" s="11" t="s">
        <v>136</v>
      </c>
      <c r="C87" s="33">
        <f t="shared" si="6"/>
        <v>0</v>
      </c>
      <c r="D87" s="72"/>
      <c r="E87" s="72"/>
      <c r="F87" s="72"/>
      <c r="G87" s="72"/>
      <c r="H87" s="72"/>
      <c r="I87" s="72"/>
      <c r="J87" s="72"/>
      <c r="K87" s="72"/>
      <c r="L87" s="35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33">
        <v>0</v>
      </c>
      <c r="AT87" s="33">
        <v>0</v>
      </c>
      <c r="AU87" s="33">
        <v>0</v>
      </c>
      <c r="AV87" s="33">
        <v>0</v>
      </c>
      <c r="AW87" s="33">
        <v>0</v>
      </c>
      <c r="AX87" s="73">
        <f t="shared" si="7"/>
        <v>0</v>
      </c>
      <c r="AY87" s="54"/>
      <c r="AZ87" s="36">
        <v>0</v>
      </c>
      <c r="BA87" s="74">
        <f t="shared" si="8"/>
        <v>0</v>
      </c>
      <c r="BB87" s="35">
        <f t="shared" si="9"/>
        <v>0</v>
      </c>
      <c r="BC87" s="75">
        <v>0</v>
      </c>
      <c r="BD87" s="34">
        <v>0</v>
      </c>
      <c r="BE87" s="76">
        <v>0</v>
      </c>
      <c r="BF87" s="76">
        <v>0</v>
      </c>
      <c r="BG87" s="34">
        <v>0</v>
      </c>
      <c r="BH87" s="77">
        <v>0</v>
      </c>
      <c r="BI87" s="54"/>
      <c r="BK87" s="12"/>
      <c r="BL87" s="12"/>
    </row>
    <row r="88" spans="1:64" x14ac:dyDescent="0.3">
      <c r="A88" s="7" t="s">
        <v>99</v>
      </c>
      <c r="B88" s="11" t="s">
        <v>51</v>
      </c>
      <c r="C88" s="33">
        <f t="shared" si="6"/>
        <v>23145</v>
      </c>
      <c r="D88" s="72"/>
      <c r="E88" s="72"/>
      <c r="F88" s="72"/>
      <c r="G88" s="72"/>
      <c r="H88" s="72"/>
      <c r="I88" s="72"/>
      <c r="J88" s="72"/>
      <c r="K88" s="72"/>
      <c r="L88" s="35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33">
        <v>0</v>
      </c>
      <c r="AT88" s="33">
        <v>0</v>
      </c>
      <c r="AU88" s="33">
        <v>0</v>
      </c>
      <c r="AV88" s="33">
        <v>0</v>
      </c>
      <c r="AW88" s="33">
        <v>0</v>
      </c>
      <c r="AX88" s="73">
        <f t="shared" si="7"/>
        <v>0</v>
      </c>
      <c r="AY88" s="54"/>
      <c r="AZ88" s="36">
        <v>84402</v>
      </c>
      <c r="BA88" s="74">
        <f t="shared" si="8"/>
        <v>-61257</v>
      </c>
      <c r="BB88" s="35">
        <f t="shared" si="9"/>
        <v>-61257</v>
      </c>
      <c r="BC88" s="75">
        <v>0</v>
      </c>
      <c r="BD88" s="34">
        <v>-61257</v>
      </c>
      <c r="BE88" s="76">
        <v>0</v>
      </c>
      <c r="BF88" s="76">
        <v>0</v>
      </c>
      <c r="BG88" s="34">
        <v>0</v>
      </c>
      <c r="BH88" s="77">
        <v>0</v>
      </c>
      <c r="BI88" s="54"/>
      <c r="BK88" s="12"/>
      <c r="BL88" s="12"/>
    </row>
    <row r="89" spans="1:64" ht="12" thickBot="1" x14ac:dyDescent="0.35">
      <c r="A89" s="9" t="s">
        <v>100</v>
      </c>
      <c r="B89" s="11" t="s">
        <v>137</v>
      </c>
      <c r="C89" s="33">
        <f t="shared" si="6"/>
        <v>0</v>
      </c>
      <c r="D89" s="72"/>
      <c r="E89" s="72"/>
      <c r="F89" s="72"/>
      <c r="G89" s="72"/>
      <c r="H89" s="72"/>
      <c r="I89" s="72"/>
      <c r="J89" s="72"/>
      <c r="K89" s="72"/>
      <c r="L89" s="35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33">
        <v>0</v>
      </c>
      <c r="AT89" s="33">
        <v>0</v>
      </c>
      <c r="AU89" s="33">
        <v>0</v>
      </c>
      <c r="AV89" s="33">
        <v>0</v>
      </c>
      <c r="AW89" s="33">
        <v>0</v>
      </c>
      <c r="AX89" s="73">
        <f t="shared" si="7"/>
        <v>0</v>
      </c>
      <c r="AY89" s="54"/>
      <c r="AZ89" s="36">
        <v>0</v>
      </c>
      <c r="BA89" s="74">
        <f t="shared" si="8"/>
        <v>0</v>
      </c>
      <c r="BB89" s="35">
        <f t="shared" si="9"/>
        <v>0</v>
      </c>
      <c r="BC89" s="75">
        <v>0</v>
      </c>
      <c r="BD89" s="34">
        <v>0</v>
      </c>
      <c r="BE89" s="76">
        <v>0</v>
      </c>
      <c r="BF89" s="76">
        <v>0</v>
      </c>
      <c r="BG89" s="34">
        <v>0</v>
      </c>
      <c r="BH89" s="77">
        <v>0</v>
      </c>
      <c r="BI89" s="54"/>
      <c r="BK89" s="12"/>
      <c r="BL89" s="12"/>
    </row>
    <row r="90" spans="1:64" ht="12.5" thickTop="1" thickBot="1" x14ac:dyDescent="0.35">
      <c r="B90" s="78" t="s">
        <v>156</v>
      </c>
      <c r="C90" s="43">
        <f t="shared" ref="C90:BI90" si="10">SUM(C52:C89)</f>
        <v>8538648</v>
      </c>
      <c r="D90" s="43">
        <f t="shared" si="10"/>
        <v>0</v>
      </c>
      <c r="E90" s="43">
        <f t="shared" si="10"/>
        <v>0</v>
      </c>
      <c r="F90" s="43">
        <f t="shared" si="10"/>
        <v>0</v>
      </c>
      <c r="G90" s="43">
        <f t="shared" si="10"/>
        <v>0</v>
      </c>
      <c r="H90" s="43">
        <f t="shared" si="10"/>
        <v>0</v>
      </c>
      <c r="I90" s="43">
        <f t="shared" si="10"/>
        <v>0</v>
      </c>
      <c r="J90" s="43">
        <f t="shared" si="10"/>
        <v>0</v>
      </c>
      <c r="K90" s="79">
        <f t="shared" si="10"/>
        <v>0</v>
      </c>
      <c r="L90" s="43">
        <f t="shared" si="10"/>
        <v>202858</v>
      </c>
      <c r="M90" s="43">
        <f t="shared" si="10"/>
        <v>65897</v>
      </c>
      <c r="N90" s="43">
        <f t="shared" si="10"/>
        <v>3701</v>
      </c>
      <c r="O90" s="43">
        <f t="shared" si="10"/>
        <v>2063</v>
      </c>
      <c r="P90" s="43">
        <f t="shared" si="10"/>
        <v>25214</v>
      </c>
      <c r="Q90" s="43">
        <f t="shared" si="10"/>
        <v>354051</v>
      </c>
      <c r="R90" s="43">
        <f t="shared" si="10"/>
        <v>78120</v>
      </c>
      <c r="S90" s="43">
        <f t="shared" si="10"/>
        <v>19</v>
      </c>
      <c r="T90" s="43">
        <f t="shared" si="10"/>
        <v>73333</v>
      </c>
      <c r="U90" s="43">
        <f t="shared" si="10"/>
        <v>66008</v>
      </c>
      <c r="V90" s="43">
        <f t="shared" si="10"/>
        <v>68114</v>
      </c>
      <c r="W90" s="43">
        <f t="shared" si="10"/>
        <v>3909</v>
      </c>
      <c r="X90" s="43">
        <f t="shared" si="10"/>
        <v>64506</v>
      </c>
      <c r="Y90" s="43">
        <f t="shared" si="10"/>
        <v>127524</v>
      </c>
      <c r="Z90" s="43">
        <f t="shared" si="10"/>
        <v>59840</v>
      </c>
      <c r="AA90" s="43">
        <f t="shared" si="10"/>
        <v>31289</v>
      </c>
      <c r="AB90" s="43">
        <f t="shared" si="10"/>
        <v>74279</v>
      </c>
      <c r="AC90" s="43">
        <f t="shared" si="10"/>
        <v>52943</v>
      </c>
      <c r="AD90" s="43">
        <f t="shared" si="10"/>
        <v>129325</v>
      </c>
      <c r="AE90" s="43">
        <f t="shared" si="10"/>
        <v>9628</v>
      </c>
      <c r="AF90" s="43">
        <f t="shared" si="10"/>
        <v>243526</v>
      </c>
      <c r="AG90" s="43">
        <f t="shared" si="10"/>
        <v>238449</v>
      </c>
      <c r="AH90" s="43">
        <f t="shared" si="10"/>
        <v>257244</v>
      </c>
      <c r="AI90" s="43">
        <f t="shared" si="10"/>
        <v>380626</v>
      </c>
      <c r="AJ90" s="43">
        <f t="shared" si="10"/>
        <v>168147</v>
      </c>
      <c r="AK90" s="43">
        <f t="shared" si="10"/>
        <v>75102</v>
      </c>
      <c r="AL90" s="43">
        <f t="shared" si="10"/>
        <v>18999</v>
      </c>
      <c r="AM90" s="43">
        <f t="shared" si="10"/>
        <v>143660</v>
      </c>
      <c r="AN90" s="43">
        <f t="shared" si="10"/>
        <v>47793</v>
      </c>
      <c r="AO90" s="43">
        <f t="shared" si="10"/>
        <v>120787</v>
      </c>
      <c r="AP90" s="43">
        <f t="shared" si="10"/>
        <v>40006</v>
      </c>
      <c r="AQ90" s="43">
        <f t="shared" si="10"/>
        <v>59035</v>
      </c>
      <c r="AR90" s="43">
        <f t="shared" si="10"/>
        <v>11804</v>
      </c>
      <c r="AS90" s="43">
        <f t="shared" si="10"/>
        <v>38545</v>
      </c>
      <c r="AT90" s="43">
        <f t="shared" si="10"/>
        <v>0</v>
      </c>
      <c r="AU90" s="43">
        <f t="shared" si="10"/>
        <v>0</v>
      </c>
      <c r="AV90" s="43">
        <f t="shared" si="10"/>
        <v>0</v>
      </c>
      <c r="AW90" s="43">
        <f t="shared" si="10"/>
        <v>0</v>
      </c>
      <c r="AX90" s="43">
        <f t="shared" si="10"/>
        <v>3336344</v>
      </c>
      <c r="AY90" s="78">
        <f t="shared" si="10"/>
        <v>0</v>
      </c>
      <c r="AZ90" s="79">
        <f t="shared" si="10"/>
        <v>949931</v>
      </c>
      <c r="BA90" s="79">
        <f t="shared" si="10"/>
        <v>3505236</v>
      </c>
      <c r="BB90" s="43">
        <f t="shared" si="10"/>
        <v>2930989</v>
      </c>
      <c r="BC90" s="43">
        <f t="shared" si="10"/>
        <v>425494</v>
      </c>
      <c r="BD90" s="80">
        <f t="shared" si="10"/>
        <v>2505495</v>
      </c>
      <c r="BE90" s="80">
        <f t="shared" si="10"/>
        <v>515483</v>
      </c>
      <c r="BF90" s="80">
        <f t="shared" si="10"/>
        <v>58764</v>
      </c>
      <c r="BG90" s="43">
        <f t="shared" si="10"/>
        <v>695587</v>
      </c>
      <c r="BH90" s="43">
        <f t="shared" si="10"/>
        <v>51550</v>
      </c>
      <c r="BI90" s="81">
        <f t="shared" si="10"/>
        <v>0</v>
      </c>
      <c r="BK90" s="12"/>
      <c r="BL90" s="12"/>
    </row>
    <row r="91" spans="1:64" ht="12" thickTop="1" x14ac:dyDescent="0.3">
      <c r="B91" s="82" t="s">
        <v>157</v>
      </c>
      <c r="C91" s="83"/>
      <c r="D91" s="84"/>
      <c r="E91" s="84"/>
      <c r="F91" s="84">
        <f>F46</f>
        <v>198931</v>
      </c>
      <c r="G91" s="84">
        <f>G46</f>
        <v>-13332</v>
      </c>
      <c r="H91" s="84">
        <f>H46</f>
        <v>34685</v>
      </c>
      <c r="I91" s="84">
        <f>I46</f>
        <v>1709</v>
      </c>
      <c r="J91" s="84">
        <f>J46</f>
        <v>121147</v>
      </c>
      <c r="K91" s="84"/>
      <c r="L91" s="83">
        <f t="shared" ref="L91:AW91" si="11">L46-L90</f>
        <v>595371</v>
      </c>
      <c r="M91" s="85">
        <f t="shared" si="11"/>
        <v>94484</v>
      </c>
      <c r="N91" s="85">
        <f t="shared" si="11"/>
        <v>50519</v>
      </c>
      <c r="O91" s="85">
        <f t="shared" si="11"/>
        <v>26811</v>
      </c>
      <c r="P91" s="85">
        <f t="shared" si="11"/>
        <v>42913</v>
      </c>
      <c r="Q91" s="85">
        <f t="shared" si="11"/>
        <v>157978</v>
      </c>
      <c r="R91" s="85">
        <f t="shared" si="11"/>
        <v>67711</v>
      </c>
      <c r="S91" s="85">
        <f t="shared" si="11"/>
        <v>109</v>
      </c>
      <c r="T91" s="85">
        <f t="shared" si="11"/>
        <v>33937</v>
      </c>
      <c r="U91" s="85">
        <f t="shared" si="11"/>
        <v>53403</v>
      </c>
      <c r="V91" s="85">
        <f t="shared" si="11"/>
        <v>57672</v>
      </c>
      <c r="W91" s="85">
        <f t="shared" si="11"/>
        <v>4803</v>
      </c>
      <c r="X91" s="85">
        <f t="shared" si="11"/>
        <v>14113</v>
      </c>
      <c r="Y91" s="85">
        <f t="shared" si="11"/>
        <v>45441</v>
      </c>
      <c r="Z91" s="85">
        <f t="shared" si="11"/>
        <v>8905</v>
      </c>
      <c r="AA91" s="85">
        <f t="shared" si="11"/>
        <v>8696</v>
      </c>
      <c r="AB91" s="85">
        <f t="shared" si="11"/>
        <v>36207</v>
      </c>
      <c r="AC91" s="85">
        <f t="shared" si="11"/>
        <v>28455</v>
      </c>
      <c r="AD91" s="85">
        <f t="shared" si="11"/>
        <v>72519</v>
      </c>
      <c r="AE91" s="85">
        <f t="shared" si="11"/>
        <v>81410</v>
      </c>
      <c r="AF91" s="85">
        <f t="shared" si="11"/>
        <v>106804</v>
      </c>
      <c r="AG91" s="85">
        <f t="shared" si="11"/>
        <v>251846</v>
      </c>
      <c r="AH91" s="85">
        <f t="shared" si="11"/>
        <v>299650</v>
      </c>
      <c r="AI91" s="85">
        <f t="shared" si="11"/>
        <v>80936</v>
      </c>
      <c r="AJ91" s="85">
        <f t="shared" si="11"/>
        <v>187077</v>
      </c>
      <c r="AK91" s="85">
        <f t="shared" si="11"/>
        <v>116164</v>
      </c>
      <c r="AL91" s="85">
        <f t="shared" si="11"/>
        <v>244620</v>
      </c>
      <c r="AM91" s="85">
        <f t="shared" si="11"/>
        <v>100820</v>
      </c>
      <c r="AN91" s="85">
        <f t="shared" si="11"/>
        <v>73080</v>
      </c>
      <c r="AO91" s="85">
        <f t="shared" si="11"/>
        <v>242832</v>
      </c>
      <c r="AP91" s="85">
        <f t="shared" si="11"/>
        <v>191427</v>
      </c>
      <c r="AQ91" s="85">
        <f t="shared" si="11"/>
        <v>69024</v>
      </c>
      <c r="AR91" s="85">
        <f t="shared" si="11"/>
        <v>35683</v>
      </c>
      <c r="AS91" s="85">
        <f t="shared" si="11"/>
        <v>71735</v>
      </c>
      <c r="AT91" s="85">
        <f t="shared" si="11"/>
        <v>8058</v>
      </c>
      <c r="AU91" s="85">
        <f t="shared" si="11"/>
        <v>0</v>
      </c>
      <c r="AV91" s="85">
        <f t="shared" si="11"/>
        <v>0</v>
      </c>
      <c r="AW91" s="85">
        <f t="shared" si="11"/>
        <v>0</v>
      </c>
      <c r="AX91" s="86">
        <f t="shared" ref="AX91:AX99" si="12">SUM(L91:AW91)</f>
        <v>3561213</v>
      </c>
      <c r="AY91" s="86">
        <f t="shared" ref="AY91:AY99" si="13">SUM(C91:AW91)</f>
        <v>3904353</v>
      </c>
      <c r="BK91" s="12"/>
      <c r="BL91" s="12"/>
    </row>
    <row r="92" spans="1:64" ht="12" thickBot="1" x14ac:dyDescent="0.35">
      <c r="B92" s="82" t="s">
        <v>158</v>
      </c>
      <c r="C92" s="35"/>
      <c r="D92" s="34"/>
      <c r="E92" s="34"/>
      <c r="F92" s="34"/>
      <c r="G92" s="34"/>
      <c r="H92" s="34"/>
      <c r="I92" s="34"/>
      <c r="J92" s="34"/>
      <c r="K92" s="34"/>
      <c r="L92" s="35">
        <v>6663</v>
      </c>
      <c r="M92" s="33">
        <v>1133</v>
      </c>
      <c r="N92" s="33">
        <v>1468</v>
      </c>
      <c r="O92" s="33">
        <v>97</v>
      </c>
      <c r="P92" s="33">
        <v>12935</v>
      </c>
      <c r="Q92" s="33">
        <v>15373</v>
      </c>
      <c r="R92" s="33">
        <v>12016</v>
      </c>
      <c r="S92" s="33">
        <v>1</v>
      </c>
      <c r="T92" s="33">
        <v>6535</v>
      </c>
      <c r="U92" s="33">
        <v>8660</v>
      </c>
      <c r="V92" s="33">
        <v>5560</v>
      </c>
      <c r="W92" s="33">
        <v>756</v>
      </c>
      <c r="X92" s="33">
        <v>5744</v>
      </c>
      <c r="Y92" s="33">
        <v>7981</v>
      </c>
      <c r="Z92" s="33">
        <v>5162</v>
      </c>
      <c r="AA92" s="33">
        <v>3001</v>
      </c>
      <c r="AB92" s="33">
        <v>8719</v>
      </c>
      <c r="AC92" s="33">
        <v>11991</v>
      </c>
      <c r="AD92" s="33">
        <v>19432</v>
      </c>
      <c r="AE92" s="33">
        <v>4267</v>
      </c>
      <c r="AF92" s="33">
        <v>22983</v>
      </c>
      <c r="AG92" s="33">
        <v>126966</v>
      </c>
      <c r="AH92" s="33">
        <v>73510</v>
      </c>
      <c r="AI92" s="33">
        <v>19463</v>
      </c>
      <c r="AJ92" s="33">
        <v>35313</v>
      </c>
      <c r="AK92" s="33">
        <v>66816</v>
      </c>
      <c r="AL92" s="33">
        <v>5745</v>
      </c>
      <c r="AM92" s="33">
        <v>62014</v>
      </c>
      <c r="AN92" s="33">
        <v>25079</v>
      </c>
      <c r="AO92" s="33">
        <v>152461</v>
      </c>
      <c r="AP92" s="33">
        <v>130661</v>
      </c>
      <c r="AQ92" s="33">
        <v>51584</v>
      </c>
      <c r="AR92" s="33">
        <v>8355</v>
      </c>
      <c r="AS92" s="33">
        <v>30967</v>
      </c>
      <c r="AT92" s="33">
        <v>8058</v>
      </c>
      <c r="AU92" s="33">
        <v>0</v>
      </c>
      <c r="AV92" s="33">
        <v>0</v>
      </c>
      <c r="AW92" s="33">
        <v>0</v>
      </c>
      <c r="AX92" s="36">
        <f t="shared" si="12"/>
        <v>957469</v>
      </c>
      <c r="AY92" s="36">
        <f t="shared" si="13"/>
        <v>957469</v>
      </c>
      <c r="BK92" s="12"/>
      <c r="BL92" s="12"/>
    </row>
    <row r="93" spans="1:64" ht="12" thickTop="1" x14ac:dyDescent="0.3">
      <c r="B93" s="82" t="s">
        <v>159</v>
      </c>
      <c r="C93" s="35"/>
      <c r="D93" s="34"/>
      <c r="E93" s="34"/>
      <c r="F93" s="34"/>
      <c r="G93" s="34"/>
      <c r="H93" s="34"/>
      <c r="I93" s="34"/>
      <c r="J93" s="34"/>
      <c r="K93" s="34"/>
      <c r="L93" s="35">
        <f t="shared" ref="L93:AW93" si="14">+L92-SUM(L94:L95)</f>
        <v>6146</v>
      </c>
      <c r="M93" s="33">
        <f t="shared" si="14"/>
        <v>1113</v>
      </c>
      <c r="N93" s="33">
        <f t="shared" si="14"/>
        <v>1366</v>
      </c>
      <c r="O93" s="33">
        <f t="shared" si="14"/>
        <v>92</v>
      </c>
      <c r="P93" s="33">
        <f t="shared" si="14"/>
        <v>11476</v>
      </c>
      <c r="Q93" s="33">
        <f t="shared" si="14"/>
        <v>14037</v>
      </c>
      <c r="R93" s="33">
        <f t="shared" si="14"/>
        <v>10392</v>
      </c>
      <c r="S93" s="33">
        <f t="shared" si="14"/>
        <v>1</v>
      </c>
      <c r="T93" s="33">
        <f t="shared" si="14"/>
        <v>6383</v>
      </c>
      <c r="U93" s="33">
        <f t="shared" si="14"/>
        <v>7656</v>
      </c>
      <c r="V93" s="33">
        <f t="shared" si="14"/>
        <v>4987</v>
      </c>
      <c r="W93" s="33">
        <f t="shared" si="14"/>
        <v>730</v>
      </c>
      <c r="X93" s="33">
        <f t="shared" si="14"/>
        <v>4975</v>
      </c>
      <c r="Y93" s="33">
        <f t="shared" si="14"/>
        <v>6829</v>
      </c>
      <c r="Z93" s="33">
        <f t="shared" si="14"/>
        <v>4802</v>
      </c>
      <c r="AA93" s="33">
        <f t="shared" si="14"/>
        <v>2744</v>
      </c>
      <c r="AB93" s="33">
        <f t="shared" si="14"/>
        <v>7567</v>
      </c>
      <c r="AC93" s="33">
        <f t="shared" si="14"/>
        <v>10549</v>
      </c>
      <c r="AD93" s="33">
        <f t="shared" si="14"/>
        <v>16724</v>
      </c>
      <c r="AE93" s="33">
        <f t="shared" si="14"/>
        <v>3776</v>
      </c>
      <c r="AF93" s="33">
        <f t="shared" si="14"/>
        <v>20730</v>
      </c>
      <c r="AG93" s="33">
        <f t="shared" si="14"/>
        <v>120965</v>
      </c>
      <c r="AH93" s="33">
        <f t="shared" si="14"/>
        <v>64762</v>
      </c>
      <c r="AI93" s="33">
        <f t="shared" si="14"/>
        <v>18639</v>
      </c>
      <c r="AJ93" s="33">
        <f t="shared" si="14"/>
        <v>30432</v>
      </c>
      <c r="AK93" s="33">
        <f t="shared" si="14"/>
        <v>57409</v>
      </c>
      <c r="AL93" s="33">
        <f t="shared" si="14"/>
        <v>4966</v>
      </c>
      <c r="AM93" s="33">
        <f t="shared" si="14"/>
        <v>53311</v>
      </c>
      <c r="AN93" s="33">
        <f t="shared" si="14"/>
        <v>22722</v>
      </c>
      <c r="AO93" s="33">
        <f t="shared" si="14"/>
        <v>124430</v>
      </c>
      <c r="AP93" s="33">
        <f t="shared" si="14"/>
        <v>111936</v>
      </c>
      <c r="AQ93" s="33">
        <f t="shared" si="14"/>
        <v>47519</v>
      </c>
      <c r="AR93" s="33">
        <f t="shared" si="14"/>
        <v>7330</v>
      </c>
      <c r="AS93" s="33">
        <f t="shared" si="14"/>
        <v>27578</v>
      </c>
      <c r="AT93" s="33">
        <f t="shared" si="14"/>
        <v>8058</v>
      </c>
      <c r="AU93" s="33">
        <f t="shared" si="14"/>
        <v>0</v>
      </c>
      <c r="AV93" s="33">
        <f t="shared" si="14"/>
        <v>0</v>
      </c>
      <c r="AW93" s="33">
        <f t="shared" si="14"/>
        <v>0</v>
      </c>
      <c r="AX93" s="36">
        <f t="shared" si="12"/>
        <v>843132</v>
      </c>
      <c r="AY93" s="36">
        <f t="shared" si="13"/>
        <v>843132</v>
      </c>
      <c r="BA93" s="87" t="s">
        <v>160</v>
      </c>
      <c r="BB93" s="88"/>
      <c r="BC93" s="88"/>
      <c r="BD93" s="88"/>
      <c r="BE93" s="89">
        <f>AX91</f>
        <v>3561213</v>
      </c>
      <c r="BG93" s="87" t="s">
        <v>161</v>
      </c>
      <c r="BH93" s="88"/>
      <c r="BI93" s="88"/>
      <c r="BJ93" s="88"/>
      <c r="BK93" s="89">
        <f>BA90</f>
        <v>3505236</v>
      </c>
      <c r="BL93" s="75"/>
    </row>
    <row r="94" spans="1:64" x14ac:dyDescent="0.3">
      <c r="B94" s="82" t="s">
        <v>162</v>
      </c>
      <c r="C94" s="35"/>
      <c r="D94" s="34"/>
      <c r="E94" s="34"/>
      <c r="F94" s="34"/>
      <c r="G94" s="34"/>
      <c r="H94" s="34"/>
      <c r="I94" s="34"/>
      <c r="J94" s="34"/>
      <c r="K94" s="34"/>
      <c r="L94" s="35">
        <v>517</v>
      </c>
      <c r="M94" s="33">
        <v>20</v>
      </c>
      <c r="N94" s="33">
        <v>102</v>
      </c>
      <c r="O94" s="33">
        <v>5</v>
      </c>
      <c r="P94" s="33">
        <v>1459</v>
      </c>
      <c r="Q94" s="33">
        <v>1336</v>
      </c>
      <c r="R94" s="33">
        <v>1624</v>
      </c>
      <c r="S94" s="33">
        <v>0</v>
      </c>
      <c r="T94" s="33">
        <v>152</v>
      </c>
      <c r="U94" s="33">
        <v>1004</v>
      </c>
      <c r="V94" s="33">
        <v>573</v>
      </c>
      <c r="W94" s="33">
        <v>26</v>
      </c>
      <c r="X94" s="33">
        <v>769</v>
      </c>
      <c r="Y94" s="33">
        <v>1152</v>
      </c>
      <c r="Z94" s="33">
        <v>360</v>
      </c>
      <c r="AA94" s="33">
        <v>257</v>
      </c>
      <c r="AB94" s="33">
        <v>1152</v>
      </c>
      <c r="AC94" s="33">
        <v>1442</v>
      </c>
      <c r="AD94" s="33">
        <v>2708</v>
      </c>
      <c r="AE94" s="33">
        <v>491</v>
      </c>
      <c r="AF94" s="33">
        <v>2253</v>
      </c>
      <c r="AG94" s="33">
        <v>6001</v>
      </c>
      <c r="AH94" s="33">
        <v>8748</v>
      </c>
      <c r="AI94" s="33">
        <v>824</v>
      </c>
      <c r="AJ94" s="33">
        <v>4881</v>
      </c>
      <c r="AK94" s="33">
        <v>9407</v>
      </c>
      <c r="AL94" s="33">
        <v>779</v>
      </c>
      <c r="AM94" s="33">
        <v>8703</v>
      </c>
      <c r="AN94" s="33">
        <v>2357</v>
      </c>
      <c r="AO94" s="33">
        <v>28031</v>
      </c>
      <c r="AP94" s="33">
        <v>18725</v>
      </c>
      <c r="AQ94" s="33">
        <v>4065</v>
      </c>
      <c r="AR94" s="33">
        <v>1025</v>
      </c>
      <c r="AS94" s="33">
        <v>3389</v>
      </c>
      <c r="AT94" s="33">
        <v>0</v>
      </c>
      <c r="AU94" s="33">
        <v>0</v>
      </c>
      <c r="AV94" s="33">
        <v>0</v>
      </c>
      <c r="AW94" s="33">
        <v>0</v>
      </c>
      <c r="AX94" s="36">
        <f t="shared" si="12"/>
        <v>114337</v>
      </c>
      <c r="AY94" s="36">
        <f t="shared" si="13"/>
        <v>114337</v>
      </c>
      <c r="BA94" s="90" t="s">
        <v>163</v>
      </c>
      <c r="BE94" s="74">
        <f>J46</f>
        <v>121147</v>
      </c>
      <c r="BG94" s="90" t="s">
        <v>164</v>
      </c>
      <c r="BK94" s="74">
        <f>BG90</f>
        <v>695587</v>
      </c>
      <c r="BL94" s="75"/>
    </row>
    <row r="95" spans="1:64" s="45" customFormat="1" ht="11.25" customHeight="1" x14ac:dyDescent="0.3">
      <c r="B95" s="82" t="s">
        <v>165</v>
      </c>
      <c r="C95" s="91"/>
      <c r="D95" s="92"/>
      <c r="E95" s="92"/>
      <c r="F95" s="92"/>
      <c r="G95" s="92"/>
      <c r="H95" s="92"/>
      <c r="I95" s="92"/>
      <c r="J95" s="92"/>
      <c r="K95" s="92"/>
      <c r="L95" s="35">
        <v>0</v>
      </c>
      <c r="M95" s="93">
        <v>0</v>
      </c>
      <c r="N95" s="93">
        <v>0</v>
      </c>
      <c r="O95" s="93">
        <v>0</v>
      </c>
      <c r="P95" s="93">
        <v>0</v>
      </c>
      <c r="Q95" s="93">
        <v>0</v>
      </c>
      <c r="R95" s="93">
        <v>0</v>
      </c>
      <c r="S95" s="93">
        <v>0</v>
      </c>
      <c r="T95" s="93">
        <v>0</v>
      </c>
      <c r="U95" s="93">
        <v>0</v>
      </c>
      <c r="V95" s="93">
        <v>0</v>
      </c>
      <c r="W95" s="93">
        <v>0</v>
      </c>
      <c r="X95" s="93">
        <v>0</v>
      </c>
      <c r="Y95" s="93">
        <v>0</v>
      </c>
      <c r="Z95" s="93">
        <v>0</v>
      </c>
      <c r="AA95" s="93">
        <v>0</v>
      </c>
      <c r="AB95" s="93">
        <v>0</v>
      </c>
      <c r="AC95" s="93">
        <v>0</v>
      </c>
      <c r="AD95" s="93">
        <v>0</v>
      </c>
      <c r="AE95" s="93">
        <v>0</v>
      </c>
      <c r="AF95" s="93">
        <v>0</v>
      </c>
      <c r="AG95" s="93">
        <v>0</v>
      </c>
      <c r="AH95" s="93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3">
        <v>0</v>
      </c>
      <c r="AO95" s="93">
        <v>0</v>
      </c>
      <c r="AP95" s="93">
        <v>0</v>
      </c>
      <c r="AQ95" s="93">
        <v>0</v>
      </c>
      <c r="AR95" s="93">
        <v>0</v>
      </c>
      <c r="AS95" s="93">
        <v>0</v>
      </c>
      <c r="AT95" s="93">
        <v>0</v>
      </c>
      <c r="AU95" s="93">
        <v>0</v>
      </c>
      <c r="AV95" s="93">
        <v>0</v>
      </c>
      <c r="AW95" s="93">
        <v>0</v>
      </c>
      <c r="AX95" s="36">
        <f t="shared" si="12"/>
        <v>0</v>
      </c>
      <c r="AY95" s="36">
        <f t="shared" si="13"/>
        <v>0</v>
      </c>
      <c r="AZ95" s="12"/>
      <c r="BA95" s="90" t="s">
        <v>166</v>
      </c>
      <c r="BE95" s="94">
        <f>I46</f>
        <v>1709</v>
      </c>
      <c r="BG95" s="90" t="s">
        <v>167</v>
      </c>
      <c r="BH95" s="12"/>
      <c r="BI95" s="12"/>
      <c r="BJ95" s="12"/>
      <c r="BK95" s="74">
        <f>BH90</f>
        <v>51550</v>
      </c>
      <c r="BL95" s="75"/>
    </row>
    <row r="96" spans="1:64" x14ac:dyDescent="0.3">
      <c r="B96" s="82" t="s">
        <v>168</v>
      </c>
      <c r="C96" s="35"/>
      <c r="D96" s="34"/>
      <c r="E96" s="34"/>
      <c r="F96" s="34"/>
      <c r="G96" s="34"/>
      <c r="H96" s="34"/>
      <c r="I96" s="34"/>
      <c r="J96" s="34"/>
      <c r="K96" s="34"/>
      <c r="L96" s="35">
        <v>154</v>
      </c>
      <c r="M96" s="33">
        <v>3</v>
      </c>
      <c r="N96" s="33">
        <v>13</v>
      </c>
      <c r="O96" s="33">
        <v>1</v>
      </c>
      <c r="P96" s="33">
        <v>1238</v>
      </c>
      <c r="Q96" s="33">
        <v>359</v>
      </c>
      <c r="R96" s="33">
        <v>359</v>
      </c>
      <c r="S96" s="33">
        <v>0</v>
      </c>
      <c r="T96" s="33">
        <v>115</v>
      </c>
      <c r="U96" s="33">
        <v>96</v>
      </c>
      <c r="V96" s="33">
        <v>56</v>
      </c>
      <c r="W96" s="33">
        <v>21</v>
      </c>
      <c r="X96" s="33">
        <v>168</v>
      </c>
      <c r="Y96" s="33">
        <v>847</v>
      </c>
      <c r="Z96" s="33">
        <v>186</v>
      </c>
      <c r="AA96" s="33">
        <v>821</v>
      </c>
      <c r="AB96" s="33">
        <v>47</v>
      </c>
      <c r="AC96" s="33">
        <v>63</v>
      </c>
      <c r="AD96" s="33">
        <v>198</v>
      </c>
      <c r="AE96" s="33">
        <v>88</v>
      </c>
      <c r="AF96" s="33">
        <v>1367</v>
      </c>
      <c r="AG96" s="33">
        <v>5757</v>
      </c>
      <c r="AH96" s="33">
        <v>7903</v>
      </c>
      <c r="AI96" s="33">
        <v>653</v>
      </c>
      <c r="AJ96" s="33">
        <v>1865</v>
      </c>
      <c r="AK96" s="33">
        <v>6279</v>
      </c>
      <c r="AL96" s="33">
        <v>27</v>
      </c>
      <c r="AM96" s="33">
        <v>278</v>
      </c>
      <c r="AN96" s="33">
        <v>329</v>
      </c>
      <c r="AO96" s="33">
        <v>117</v>
      </c>
      <c r="AP96" s="33">
        <v>33</v>
      </c>
      <c r="AQ96" s="33">
        <v>59</v>
      </c>
      <c r="AR96" s="33">
        <v>637</v>
      </c>
      <c r="AS96" s="33">
        <v>312</v>
      </c>
      <c r="AT96" s="33">
        <v>0</v>
      </c>
      <c r="AU96" s="33">
        <v>0</v>
      </c>
      <c r="AV96" s="33">
        <v>0</v>
      </c>
      <c r="AW96" s="33">
        <v>0</v>
      </c>
      <c r="AX96" s="36">
        <f t="shared" si="12"/>
        <v>30449</v>
      </c>
      <c r="AY96" s="36">
        <f t="shared" si="13"/>
        <v>30449</v>
      </c>
      <c r="BA96" s="90" t="s">
        <v>169</v>
      </c>
      <c r="BE96" s="74">
        <f>H46+F46</f>
        <v>233616</v>
      </c>
      <c r="BG96" s="90" t="s">
        <v>170</v>
      </c>
      <c r="BK96" s="74">
        <f>BI90</f>
        <v>0</v>
      </c>
      <c r="BL96" s="75"/>
    </row>
    <row r="97" spans="2:64" x14ac:dyDescent="0.3">
      <c r="B97" s="82" t="s">
        <v>171</v>
      </c>
      <c r="C97" s="35"/>
      <c r="D97" s="34"/>
      <c r="E97" s="34"/>
      <c r="F97" s="34"/>
      <c r="G97" s="34"/>
      <c r="H97" s="34"/>
      <c r="I97" s="34"/>
      <c r="J97" s="34"/>
      <c r="K97" s="34"/>
      <c r="L97" s="35">
        <v>0</v>
      </c>
      <c r="M97" s="33">
        <v>0</v>
      </c>
      <c r="N97" s="33">
        <v>-181</v>
      </c>
      <c r="O97" s="33">
        <v>0</v>
      </c>
      <c r="P97" s="33">
        <v>-45</v>
      </c>
      <c r="Q97" s="33">
        <v>-230</v>
      </c>
      <c r="R97" s="33">
        <v>0</v>
      </c>
      <c r="S97" s="33">
        <v>0</v>
      </c>
      <c r="T97" s="33">
        <v>0</v>
      </c>
      <c r="U97" s="33">
        <v>-921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-4606</v>
      </c>
      <c r="AE97" s="33">
        <v>0</v>
      </c>
      <c r="AF97" s="33">
        <v>0</v>
      </c>
      <c r="AG97" s="33">
        <v>0</v>
      </c>
      <c r="AH97" s="33">
        <v>-1760</v>
      </c>
      <c r="AI97" s="33">
        <v>0</v>
      </c>
      <c r="AJ97" s="33">
        <v>0</v>
      </c>
      <c r="AK97" s="33">
        <v>-365</v>
      </c>
      <c r="AL97" s="33">
        <v>0</v>
      </c>
      <c r="AM97" s="33">
        <v>-25</v>
      </c>
      <c r="AN97" s="33">
        <v>0</v>
      </c>
      <c r="AO97" s="33">
        <v>0</v>
      </c>
      <c r="AP97" s="33">
        <v>-5310</v>
      </c>
      <c r="AQ97" s="33">
        <v>-100</v>
      </c>
      <c r="AR97" s="33">
        <v>0</v>
      </c>
      <c r="AS97" s="33">
        <v>0</v>
      </c>
      <c r="AT97" s="33">
        <v>0</v>
      </c>
      <c r="AU97" s="33">
        <v>0</v>
      </c>
      <c r="AV97" s="33">
        <v>0</v>
      </c>
      <c r="AW97" s="33">
        <v>0</v>
      </c>
      <c r="AX97" s="36">
        <f t="shared" si="12"/>
        <v>-13543</v>
      </c>
      <c r="AY97" s="36">
        <f t="shared" si="13"/>
        <v>-13543</v>
      </c>
      <c r="BA97" s="90" t="s">
        <v>172</v>
      </c>
      <c r="BE97" s="74">
        <f>G46</f>
        <v>-13332</v>
      </c>
      <c r="BG97" s="90" t="s">
        <v>173</v>
      </c>
      <c r="BK97" s="74">
        <f>AZ90</f>
        <v>949931</v>
      </c>
      <c r="BL97" s="75"/>
    </row>
    <row r="98" spans="2:64" ht="12" thickBot="1" x14ac:dyDescent="0.35">
      <c r="B98" s="82" t="s">
        <v>174</v>
      </c>
      <c r="C98" s="95"/>
      <c r="D98" s="96"/>
      <c r="E98" s="96"/>
      <c r="F98" s="96"/>
      <c r="G98" s="96"/>
      <c r="H98" s="96"/>
      <c r="I98" s="96"/>
      <c r="J98" s="96"/>
      <c r="K98" s="96"/>
      <c r="L98" s="95">
        <f t="shared" ref="L98:AW98" si="15">+L91-L92-(L96+L97)</f>
        <v>588554</v>
      </c>
      <c r="M98" s="97">
        <f t="shared" si="15"/>
        <v>93348</v>
      </c>
      <c r="N98" s="97">
        <f t="shared" si="15"/>
        <v>49219</v>
      </c>
      <c r="O98" s="97">
        <f t="shared" si="15"/>
        <v>26713</v>
      </c>
      <c r="P98" s="97">
        <f t="shared" si="15"/>
        <v>28785</v>
      </c>
      <c r="Q98" s="97">
        <f t="shared" si="15"/>
        <v>142476</v>
      </c>
      <c r="R98" s="97">
        <f t="shared" si="15"/>
        <v>55336</v>
      </c>
      <c r="S98" s="97">
        <f t="shared" si="15"/>
        <v>108</v>
      </c>
      <c r="T98" s="97">
        <f t="shared" si="15"/>
        <v>27287</v>
      </c>
      <c r="U98" s="97">
        <f t="shared" si="15"/>
        <v>45568</v>
      </c>
      <c r="V98" s="97">
        <f t="shared" si="15"/>
        <v>52056</v>
      </c>
      <c r="W98" s="97">
        <f t="shared" si="15"/>
        <v>4026</v>
      </c>
      <c r="X98" s="97">
        <f t="shared" si="15"/>
        <v>8201</v>
      </c>
      <c r="Y98" s="97">
        <f t="shared" si="15"/>
        <v>36613</v>
      </c>
      <c r="Z98" s="97">
        <f t="shared" si="15"/>
        <v>3557</v>
      </c>
      <c r="AA98" s="97">
        <f t="shared" si="15"/>
        <v>4874</v>
      </c>
      <c r="AB98" s="97">
        <f t="shared" si="15"/>
        <v>27441</v>
      </c>
      <c r="AC98" s="97">
        <f t="shared" si="15"/>
        <v>16401</v>
      </c>
      <c r="AD98" s="97">
        <f t="shared" si="15"/>
        <v>57495</v>
      </c>
      <c r="AE98" s="97">
        <f t="shared" si="15"/>
        <v>77055</v>
      </c>
      <c r="AF98" s="97">
        <f t="shared" si="15"/>
        <v>82454</v>
      </c>
      <c r="AG98" s="97">
        <f t="shared" si="15"/>
        <v>119123</v>
      </c>
      <c r="AH98" s="97">
        <f t="shared" si="15"/>
        <v>219997</v>
      </c>
      <c r="AI98" s="97">
        <f t="shared" si="15"/>
        <v>60820</v>
      </c>
      <c r="AJ98" s="97">
        <f t="shared" si="15"/>
        <v>149899</v>
      </c>
      <c r="AK98" s="97">
        <f t="shared" si="15"/>
        <v>43434</v>
      </c>
      <c r="AL98" s="97">
        <f t="shared" si="15"/>
        <v>238848</v>
      </c>
      <c r="AM98" s="97">
        <f t="shared" si="15"/>
        <v>38553</v>
      </c>
      <c r="AN98" s="97">
        <f t="shared" si="15"/>
        <v>47672</v>
      </c>
      <c r="AO98" s="97">
        <f t="shared" si="15"/>
        <v>90254</v>
      </c>
      <c r="AP98" s="97">
        <f t="shared" si="15"/>
        <v>66043</v>
      </c>
      <c r="AQ98" s="97">
        <f t="shared" si="15"/>
        <v>17481</v>
      </c>
      <c r="AR98" s="97">
        <f t="shared" si="15"/>
        <v>26691</v>
      </c>
      <c r="AS98" s="97">
        <f t="shared" si="15"/>
        <v>40456</v>
      </c>
      <c r="AT98" s="97">
        <f t="shared" si="15"/>
        <v>0</v>
      </c>
      <c r="AU98" s="97">
        <f t="shared" si="15"/>
        <v>0</v>
      </c>
      <c r="AV98" s="97">
        <f t="shared" si="15"/>
        <v>0</v>
      </c>
      <c r="AW98" s="97">
        <f t="shared" si="15"/>
        <v>0</v>
      </c>
      <c r="AX98" s="98">
        <f t="shared" si="12"/>
        <v>2586838</v>
      </c>
      <c r="AY98" s="98">
        <f t="shared" si="13"/>
        <v>2586838</v>
      </c>
      <c r="BA98" s="90"/>
      <c r="BE98" s="74"/>
      <c r="BG98" s="90" t="s">
        <v>175</v>
      </c>
      <c r="BK98" s="74">
        <f>AZ46</f>
        <v>1297951</v>
      </c>
      <c r="BL98" s="75"/>
    </row>
    <row r="99" spans="2:64" ht="12.5" thickTop="1" thickBot="1" x14ac:dyDescent="0.35">
      <c r="B99" s="99" t="s">
        <v>176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1">
        <v>1172308</v>
      </c>
      <c r="M99" s="102">
        <v>11247</v>
      </c>
      <c r="N99" s="102">
        <v>2618</v>
      </c>
      <c r="O99" s="102">
        <v>6090</v>
      </c>
      <c r="P99" s="102">
        <v>17705</v>
      </c>
      <c r="Q99" s="102">
        <v>122378</v>
      </c>
      <c r="R99" s="102">
        <v>9559</v>
      </c>
      <c r="S99" s="102">
        <v>8</v>
      </c>
      <c r="T99" s="102">
        <v>153111</v>
      </c>
      <c r="U99" s="102">
        <v>29351</v>
      </c>
      <c r="V99" s="102">
        <v>19681</v>
      </c>
      <c r="W99" s="102">
        <v>6923</v>
      </c>
      <c r="X99" s="102">
        <v>9248</v>
      </c>
      <c r="Y99" s="102">
        <v>3846</v>
      </c>
      <c r="Z99" s="102">
        <v>32744</v>
      </c>
      <c r="AA99" s="102">
        <v>9742</v>
      </c>
      <c r="AB99" s="102">
        <v>21424</v>
      </c>
      <c r="AC99" s="102">
        <v>16740</v>
      </c>
      <c r="AD99" s="102">
        <v>1718</v>
      </c>
      <c r="AE99" s="102">
        <v>3820</v>
      </c>
      <c r="AF99" s="102">
        <v>37477</v>
      </c>
      <c r="AG99" s="102">
        <v>607306</v>
      </c>
      <c r="AH99" s="102">
        <v>76772</v>
      </c>
      <c r="AI99" s="102">
        <v>313498</v>
      </c>
      <c r="AJ99" s="102">
        <v>8458</v>
      </c>
      <c r="AK99" s="102">
        <v>10767</v>
      </c>
      <c r="AL99" s="102">
        <v>1241</v>
      </c>
      <c r="AM99" s="102">
        <v>27471</v>
      </c>
      <c r="AN99" s="102">
        <v>18476</v>
      </c>
      <c r="AO99" s="102">
        <v>47421</v>
      </c>
      <c r="AP99" s="102">
        <v>137571</v>
      </c>
      <c r="AQ99" s="102">
        <v>50046</v>
      </c>
      <c r="AR99" s="102">
        <v>11536</v>
      </c>
      <c r="AS99" s="102">
        <v>124393</v>
      </c>
      <c r="AT99" s="102">
        <v>48833</v>
      </c>
      <c r="AU99" s="102">
        <v>0</v>
      </c>
      <c r="AV99" s="102">
        <v>0</v>
      </c>
      <c r="AW99" s="102">
        <v>0</v>
      </c>
      <c r="AX99" s="81">
        <f t="shared" si="12"/>
        <v>3171527</v>
      </c>
      <c r="AY99" s="103">
        <f t="shared" si="13"/>
        <v>3171527</v>
      </c>
      <c r="BA99" s="15" t="s">
        <v>177</v>
      </c>
      <c r="BB99" s="16"/>
      <c r="BC99" s="16"/>
      <c r="BD99" s="16"/>
      <c r="BE99" s="103">
        <f>BE93+BE94+BE95+BE96+BE97</f>
        <v>3904353</v>
      </c>
      <c r="BG99" s="15" t="s">
        <v>177</v>
      </c>
      <c r="BH99" s="16"/>
      <c r="BI99" s="16"/>
      <c r="BJ99" s="16"/>
      <c r="BK99" s="103">
        <f>BK93+BK94+BK95+BK96+BK97-BK98</f>
        <v>3904353</v>
      </c>
      <c r="BL99" s="75"/>
    </row>
    <row r="100" spans="2:64" ht="12" thickTop="1" x14ac:dyDescent="0.3"/>
    <row r="101" spans="2:64" x14ac:dyDescent="0.3">
      <c r="BF101" s="75"/>
    </row>
    <row r="102" spans="2:64" x14ac:dyDescent="0.3">
      <c r="BF102" s="1">
        <f>+BE99-BK99</f>
        <v>0</v>
      </c>
    </row>
    <row r="103" spans="2:64" x14ac:dyDescent="0.3">
      <c r="BH103" s="2"/>
    </row>
  </sheetData>
  <mergeCells count="2">
    <mergeCell ref="A5:B7"/>
    <mergeCell ref="A49:B51"/>
  </mergeCells>
  <conditionalFormatting sqref="BF102">
    <cfRule type="cellIs" dxfId="1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03"/>
  <sheetViews>
    <sheetView tabSelected="1" zoomScale="90" zoomScaleNormal="90" workbookViewId="0">
      <pane xSplit="2" ySplit="7" topLeftCell="C69" activePane="bottomRight" state="frozen"/>
      <selection activeCell="L3" sqref="L3:AY3"/>
      <selection pane="topRight" activeCell="L3" sqref="L3:AY3"/>
      <selection pane="bottomLeft" activeCell="L3" sqref="L3:AY3"/>
      <selection pane="bottomRight" activeCell="L3" sqref="L3:AY3"/>
    </sheetView>
  </sheetViews>
  <sheetFormatPr baseColWidth="10" defaultColWidth="13.33203125" defaultRowHeight="11.5" x14ac:dyDescent="0.3"/>
  <cols>
    <col min="1" max="1" width="4.33203125" style="12" bestFit="1" customWidth="1"/>
    <col min="2" max="2" width="116.44140625" style="12" bestFit="1" customWidth="1"/>
    <col min="3" max="3" width="12.6640625" style="12" customWidth="1"/>
    <col min="4" max="10" width="11.44140625" style="12" customWidth="1"/>
    <col min="11" max="11" width="16.109375" style="12" customWidth="1"/>
    <col min="12" max="51" width="15" style="12" customWidth="1"/>
    <col min="52" max="57" width="11.44140625" style="12" customWidth="1"/>
    <col min="58" max="58" width="16.44140625" style="12" bestFit="1" customWidth="1"/>
    <col min="59" max="60" width="11.44140625" style="12" customWidth="1"/>
    <col min="61" max="61" width="12.109375" style="12" customWidth="1"/>
    <col min="62" max="62" width="10.6640625" style="12" bestFit="1" customWidth="1"/>
    <col min="63" max="63" width="13.77734375" style="14" customWidth="1"/>
    <col min="64" max="64" width="9.33203125" style="14" bestFit="1" customWidth="1"/>
    <col min="65" max="16384" width="13.33203125" style="12"/>
  </cols>
  <sheetData>
    <row r="1" spans="1:64" x14ac:dyDescent="0.3">
      <c r="G1" s="13" t="s">
        <v>0</v>
      </c>
      <c r="H1" s="13"/>
      <c r="N1" s="12" t="s">
        <v>1</v>
      </c>
    </row>
    <row r="2" spans="1:64" x14ac:dyDescent="0.3">
      <c r="N2" s="12" t="s">
        <v>2</v>
      </c>
    </row>
    <row r="3" spans="1:64" ht="12" thickBot="1" x14ac:dyDescent="0.35">
      <c r="C3" s="13" t="s">
        <v>3</v>
      </c>
      <c r="AY3" s="13"/>
      <c r="BE3" s="13"/>
    </row>
    <row r="4" spans="1:64" ht="12.5" thickTop="1" thickBot="1" x14ac:dyDescent="0.35">
      <c r="L4" s="15" t="s">
        <v>4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7"/>
      <c r="BJ4" s="14"/>
      <c r="BK4" s="12"/>
      <c r="BL4" s="12"/>
    </row>
    <row r="5" spans="1:64" ht="65.5" customHeight="1" thickTop="1" x14ac:dyDescent="0.3">
      <c r="A5" s="104" t="s">
        <v>5</v>
      </c>
      <c r="B5" s="105"/>
      <c r="C5" s="4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9" t="s">
        <v>13</v>
      </c>
      <c r="K5" s="20" t="s">
        <v>14</v>
      </c>
      <c r="L5" s="3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4" t="s">
        <v>38</v>
      </c>
      <c r="AJ5" s="4" t="s">
        <v>39</v>
      </c>
      <c r="AK5" s="4" t="s">
        <v>40</v>
      </c>
      <c r="AL5" s="4" t="s">
        <v>41</v>
      </c>
      <c r="AM5" s="4" t="s">
        <v>42</v>
      </c>
      <c r="AN5" s="4" t="s">
        <v>43</v>
      </c>
      <c r="AO5" s="4" t="s">
        <v>44</v>
      </c>
      <c r="AP5" s="4" t="s">
        <v>45</v>
      </c>
      <c r="AQ5" s="4" t="s">
        <v>46</v>
      </c>
      <c r="AR5" s="4" t="s">
        <v>47</v>
      </c>
      <c r="AS5" s="4" t="s">
        <v>48</v>
      </c>
      <c r="AT5" s="4" t="s">
        <v>49</v>
      </c>
      <c r="AU5" s="4" t="s">
        <v>50</v>
      </c>
      <c r="AV5" s="4" t="s">
        <v>51</v>
      </c>
      <c r="AW5" s="4" t="s">
        <v>52</v>
      </c>
      <c r="AX5" s="20" t="s">
        <v>53</v>
      </c>
      <c r="AY5" s="21" t="s">
        <v>54</v>
      </c>
      <c r="AZ5" s="22" t="s">
        <v>55</v>
      </c>
      <c r="BK5" s="12"/>
      <c r="BL5" s="12"/>
    </row>
    <row r="6" spans="1:64" ht="15" customHeight="1" x14ac:dyDescent="0.3">
      <c r="A6" s="106"/>
      <c r="B6" s="107"/>
      <c r="C6" s="23"/>
      <c r="D6" s="24"/>
      <c r="E6" s="24"/>
      <c r="F6" s="24"/>
      <c r="G6" s="24"/>
      <c r="H6" s="24"/>
      <c r="I6" s="24"/>
      <c r="J6" s="24"/>
      <c r="K6" s="24"/>
      <c r="L6" s="25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6"/>
      <c r="AY6" s="27"/>
      <c r="AZ6" s="28"/>
      <c r="BK6" s="12"/>
      <c r="BL6" s="12"/>
    </row>
    <row r="7" spans="1:64" ht="15" customHeight="1" thickBot="1" x14ac:dyDescent="0.35">
      <c r="A7" s="108"/>
      <c r="B7" s="109"/>
      <c r="C7" s="29"/>
      <c r="D7" s="30" t="s">
        <v>56</v>
      </c>
      <c r="E7" s="30" t="s">
        <v>57</v>
      </c>
      <c r="F7" s="30" t="s">
        <v>58</v>
      </c>
      <c r="G7" s="30" t="s">
        <v>59</v>
      </c>
      <c r="H7" s="30" t="s">
        <v>60</v>
      </c>
      <c r="I7" s="30" t="s">
        <v>61</v>
      </c>
      <c r="J7" s="30" t="s">
        <v>62</v>
      </c>
      <c r="K7" s="30"/>
      <c r="L7" s="31" t="s">
        <v>63</v>
      </c>
      <c r="M7" s="29" t="s">
        <v>64</v>
      </c>
      <c r="N7" s="29" t="s">
        <v>65</v>
      </c>
      <c r="O7" s="29" t="s">
        <v>66</v>
      </c>
      <c r="P7" s="29" t="s">
        <v>67</v>
      </c>
      <c r="Q7" s="29" t="s">
        <v>68</v>
      </c>
      <c r="R7" s="29" t="s">
        <v>69</v>
      </c>
      <c r="S7" s="29" t="s">
        <v>70</v>
      </c>
      <c r="T7" s="29" t="s">
        <v>71</v>
      </c>
      <c r="U7" s="29" t="s">
        <v>72</v>
      </c>
      <c r="V7" s="29" t="s">
        <v>73</v>
      </c>
      <c r="W7" s="29" t="s">
        <v>74</v>
      </c>
      <c r="X7" s="29" t="s">
        <v>75</v>
      </c>
      <c r="Y7" s="29" t="s">
        <v>76</v>
      </c>
      <c r="Z7" s="29" t="s">
        <v>77</v>
      </c>
      <c r="AA7" s="29" t="s">
        <v>78</v>
      </c>
      <c r="AB7" s="29" t="s">
        <v>79</v>
      </c>
      <c r="AC7" s="29" t="s">
        <v>80</v>
      </c>
      <c r="AD7" s="29" t="s">
        <v>81</v>
      </c>
      <c r="AE7" s="29" t="s">
        <v>82</v>
      </c>
      <c r="AF7" s="29" t="s">
        <v>83</v>
      </c>
      <c r="AG7" s="29" t="s">
        <v>84</v>
      </c>
      <c r="AH7" s="29" t="s">
        <v>85</v>
      </c>
      <c r="AI7" s="29" t="s">
        <v>86</v>
      </c>
      <c r="AJ7" s="29" t="s">
        <v>87</v>
      </c>
      <c r="AK7" s="29" t="s">
        <v>88</v>
      </c>
      <c r="AL7" s="29" t="s">
        <v>89</v>
      </c>
      <c r="AM7" s="29" t="s">
        <v>90</v>
      </c>
      <c r="AN7" s="29" t="s">
        <v>91</v>
      </c>
      <c r="AO7" s="29" t="s">
        <v>92</v>
      </c>
      <c r="AP7" s="29" t="s">
        <v>93</v>
      </c>
      <c r="AQ7" s="29" t="s">
        <v>94</v>
      </c>
      <c r="AR7" s="29" t="s">
        <v>95</v>
      </c>
      <c r="AS7" s="29" t="s">
        <v>96</v>
      </c>
      <c r="AT7" s="29" t="s">
        <v>97</v>
      </c>
      <c r="AU7" s="29" t="s">
        <v>98</v>
      </c>
      <c r="AV7" s="29" t="s">
        <v>99</v>
      </c>
      <c r="AW7" s="29" t="s">
        <v>100</v>
      </c>
      <c r="AX7" s="32"/>
      <c r="AY7" s="27"/>
      <c r="AZ7" s="28"/>
      <c r="BK7" s="12"/>
      <c r="BL7" s="12"/>
    </row>
    <row r="8" spans="1:64" ht="15" customHeight="1" thickTop="1" x14ac:dyDescent="0.3">
      <c r="A8" s="5" t="s">
        <v>63</v>
      </c>
      <c r="B8" s="6" t="s">
        <v>101</v>
      </c>
      <c r="C8" s="33">
        <v>992588</v>
      </c>
      <c r="D8" s="33">
        <v>79848</v>
      </c>
      <c r="E8" s="34">
        <v>35860</v>
      </c>
      <c r="F8" s="34">
        <v>640</v>
      </c>
      <c r="G8" s="34">
        <v>0</v>
      </c>
      <c r="H8" s="34">
        <v>0</v>
      </c>
      <c r="I8" s="34">
        <v>162</v>
      </c>
      <c r="J8" s="34">
        <v>1976</v>
      </c>
      <c r="K8" s="34">
        <v>873786</v>
      </c>
      <c r="L8" s="35">
        <v>840161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  <c r="AX8" s="36">
        <v>840213</v>
      </c>
      <c r="AY8" s="33"/>
      <c r="AZ8" s="36">
        <v>33502</v>
      </c>
      <c r="BK8" s="12"/>
      <c r="BL8" s="12"/>
    </row>
    <row r="9" spans="1:64" ht="15" customHeight="1" x14ac:dyDescent="0.3">
      <c r="A9" s="7" t="s">
        <v>64</v>
      </c>
      <c r="B9" s="8" t="s">
        <v>102</v>
      </c>
      <c r="C9" s="33">
        <v>204554</v>
      </c>
      <c r="D9" s="33">
        <v>20006</v>
      </c>
      <c r="E9" s="34">
        <v>2573</v>
      </c>
      <c r="F9" s="34">
        <v>21</v>
      </c>
      <c r="G9" s="34">
        <v>0</v>
      </c>
      <c r="H9" s="34">
        <v>0</v>
      </c>
      <c r="I9" s="34">
        <v>1</v>
      </c>
      <c r="J9" s="34">
        <v>73</v>
      </c>
      <c r="K9" s="34">
        <v>181880</v>
      </c>
      <c r="L9" s="35">
        <v>0</v>
      </c>
      <c r="M9" s="33">
        <v>177833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6">
        <v>177865</v>
      </c>
      <c r="AY9" s="33"/>
      <c r="AZ9" s="36">
        <v>4016</v>
      </c>
      <c r="BK9" s="12"/>
      <c r="BL9" s="12"/>
    </row>
    <row r="10" spans="1:64" ht="15" customHeight="1" x14ac:dyDescent="0.3">
      <c r="A10" s="7" t="s">
        <v>65</v>
      </c>
      <c r="B10" s="8" t="s">
        <v>103</v>
      </c>
      <c r="C10" s="33">
        <v>63963</v>
      </c>
      <c r="D10" s="33">
        <v>5236</v>
      </c>
      <c r="E10" s="34">
        <v>1553</v>
      </c>
      <c r="F10" s="34">
        <v>107</v>
      </c>
      <c r="G10" s="34">
        <v>0</v>
      </c>
      <c r="H10" s="34">
        <v>0</v>
      </c>
      <c r="I10" s="34">
        <v>4</v>
      </c>
      <c r="J10" s="34">
        <v>102</v>
      </c>
      <c r="K10" s="34">
        <v>56963</v>
      </c>
      <c r="L10" s="35">
        <v>0</v>
      </c>
      <c r="M10" s="33">
        <v>0</v>
      </c>
      <c r="N10" s="33">
        <v>56618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6">
        <v>56618</v>
      </c>
      <c r="AY10" s="33"/>
      <c r="AZ10" s="36">
        <v>347</v>
      </c>
      <c r="BK10" s="12"/>
      <c r="BL10" s="12"/>
    </row>
    <row r="11" spans="1:64" ht="15" customHeight="1" x14ac:dyDescent="0.3">
      <c r="A11" s="7" t="s">
        <v>66</v>
      </c>
      <c r="B11" s="8" t="s">
        <v>104</v>
      </c>
      <c r="C11" s="33">
        <v>35324</v>
      </c>
      <c r="D11" s="33">
        <v>3946</v>
      </c>
      <c r="E11" s="34">
        <v>1162</v>
      </c>
      <c r="F11" s="34">
        <v>1</v>
      </c>
      <c r="G11" s="34">
        <v>0</v>
      </c>
      <c r="H11" s="34">
        <v>0</v>
      </c>
      <c r="I11" s="34">
        <v>0</v>
      </c>
      <c r="J11" s="34">
        <v>10</v>
      </c>
      <c r="K11" s="34">
        <v>30205</v>
      </c>
      <c r="L11" s="35">
        <v>0</v>
      </c>
      <c r="M11" s="33">
        <v>0</v>
      </c>
      <c r="N11" s="33">
        <v>0</v>
      </c>
      <c r="O11" s="33">
        <v>30150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  <c r="AR11" s="33">
        <v>0</v>
      </c>
      <c r="AS11" s="33">
        <v>0</v>
      </c>
      <c r="AT11" s="33">
        <v>0</v>
      </c>
      <c r="AU11" s="33">
        <v>0</v>
      </c>
      <c r="AV11" s="33">
        <v>0</v>
      </c>
      <c r="AW11" s="33">
        <v>0</v>
      </c>
      <c r="AX11" s="36">
        <v>30150</v>
      </c>
      <c r="AY11" s="33"/>
      <c r="AZ11" s="36">
        <v>58</v>
      </c>
      <c r="BK11" s="12"/>
      <c r="BL11" s="12"/>
    </row>
    <row r="12" spans="1:64" ht="15" customHeight="1" x14ac:dyDescent="0.3">
      <c r="A12" s="7" t="s">
        <v>67</v>
      </c>
      <c r="B12" s="8" t="s">
        <v>105</v>
      </c>
      <c r="C12" s="33">
        <v>125516</v>
      </c>
      <c r="D12" s="33">
        <v>12357</v>
      </c>
      <c r="E12" s="34">
        <v>4286</v>
      </c>
      <c r="F12" s="34">
        <v>2223</v>
      </c>
      <c r="G12" s="34">
        <v>0</v>
      </c>
      <c r="H12" s="34">
        <v>0</v>
      </c>
      <c r="I12" s="34">
        <v>0</v>
      </c>
      <c r="J12" s="34">
        <v>771</v>
      </c>
      <c r="K12" s="34">
        <v>105802</v>
      </c>
      <c r="L12" s="35">
        <v>0</v>
      </c>
      <c r="M12" s="33">
        <v>0</v>
      </c>
      <c r="N12" s="33">
        <v>0</v>
      </c>
      <c r="O12" s="33">
        <v>0</v>
      </c>
      <c r="P12" s="33">
        <v>78675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4111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0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6">
        <v>82677</v>
      </c>
      <c r="AY12" s="33"/>
      <c r="AZ12" s="36">
        <v>23405</v>
      </c>
      <c r="BK12" s="12"/>
      <c r="BL12" s="12"/>
    </row>
    <row r="13" spans="1:64" ht="15" customHeight="1" x14ac:dyDescent="0.3">
      <c r="A13" s="7" t="s">
        <v>68</v>
      </c>
      <c r="B13" s="8" t="s">
        <v>106</v>
      </c>
      <c r="C13" s="33">
        <v>834004</v>
      </c>
      <c r="D13" s="33">
        <v>80470</v>
      </c>
      <c r="E13" s="34">
        <v>18993</v>
      </c>
      <c r="F13" s="34">
        <v>27277</v>
      </c>
      <c r="G13" s="34">
        <v>0</v>
      </c>
      <c r="H13" s="34">
        <v>1135</v>
      </c>
      <c r="I13" s="34">
        <v>197</v>
      </c>
      <c r="J13" s="34">
        <v>16131</v>
      </c>
      <c r="K13" s="34">
        <v>689368</v>
      </c>
      <c r="L13" s="35">
        <v>0</v>
      </c>
      <c r="M13" s="33">
        <v>0</v>
      </c>
      <c r="N13" s="33">
        <v>0</v>
      </c>
      <c r="O13" s="33">
        <v>0</v>
      </c>
      <c r="P13" s="33">
        <v>0</v>
      </c>
      <c r="Q13" s="33">
        <v>530416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6">
        <v>530439</v>
      </c>
      <c r="AY13" s="33"/>
      <c r="AZ13" s="36">
        <v>159195</v>
      </c>
      <c r="BK13" s="12"/>
      <c r="BL13" s="12"/>
    </row>
    <row r="14" spans="1:64" ht="15" customHeight="1" x14ac:dyDescent="0.3">
      <c r="A14" s="7" t="s">
        <v>69</v>
      </c>
      <c r="B14" s="8" t="s">
        <v>107</v>
      </c>
      <c r="C14" s="33">
        <v>193838</v>
      </c>
      <c r="D14" s="33">
        <v>14532</v>
      </c>
      <c r="E14" s="34">
        <v>1385</v>
      </c>
      <c r="F14" s="34">
        <v>3583</v>
      </c>
      <c r="G14" s="34">
        <v>0</v>
      </c>
      <c r="H14" s="34">
        <v>7543</v>
      </c>
      <c r="I14" s="34">
        <v>44</v>
      </c>
      <c r="J14" s="34">
        <v>3113</v>
      </c>
      <c r="K14" s="34">
        <v>163525</v>
      </c>
      <c r="L14" s="35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148165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33">
        <v>0</v>
      </c>
      <c r="AL14" s="33">
        <v>0</v>
      </c>
      <c r="AM14" s="33">
        <v>0</v>
      </c>
      <c r="AN14" s="33">
        <v>0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6">
        <v>148165</v>
      </c>
      <c r="AY14" s="33"/>
      <c r="AZ14" s="36">
        <v>15269</v>
      </c>
      <c r="BK14" s="12"/>
      <c r="BL14" s="12"/>
    </row>
    <row r="15" spans="1:64" ht="15" customHeight="1" x14ac:dyDescent="0.3">
      <c r="A15" s="7" t="s">
        <v>70</v>
      </c>
      <c r="B15" s="8" t="s">
        <v>108</v>
      </c>
      <c r="C15" s="33">
        <v>12898</v>
      </c>
      <c r="D15" s="33">
        <v>526</v>
      </c>
      <c r="E15" s="34">
        <v>125</v>
      </c>
      <c r="F15" s="34">
        <v>2469</v>
      </c>
      <c r="G15" s="34">
        <v>0</v>
      </c>
      <c r="H15" s="34">
        <v>3075</v>
      </c>
      <c r="I15" s="34">
        <v>6</v>
      </c>
      <c r="J15" s="34">
        <v>1736</v>
      </c>
      <c r="K15" s="34">
        <v>4960</v>
      </c>
      <c r="L15" s="35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129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3">
        <v>0</v>
      </c>
      <c r="AM15" s="33">
        <v>0</v>
      </c>
      <c r="AN15" s="33">
        <v>0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6">
        <v>129</v>
      </c>
      <c r="AY15" s="33"/>
      <c r="AZ15" s="36">
        <v>4831</v>
      </c>
      <c r="BK15" s="12"/>
      <c r="BL15" s="12"/>
    </row>
    <row r="16" spans="1:64" ht="15" customHeight="1" x14ac:dyDescent="0.3">
      <c r="A16" s="7" t="s">
        <v>71</v>
      </c>
      <c r="B16" s="8" t="s">
        <v>109</v>
      </c>
      <c r="C16" s="33">
        <v>302548</v>
      </c>
      <c r="D16" s="33">
        <v>67100</v>
      </c>
      <c r="E16" s="34">
        <v>1316</v>
      </c>
      <c r="F16" s="34">
        <v>25961</v>
      </c>
      <c r="G16" s="34">
        <v>0</v>
      </c>
      <c r="H16" s="34">
        <v>0</v>
      </c>
      <c r="I16" s="34">
        <v>258</v>
      </c>
      <c r="J16" s="34">
        <v>11694</v>
      </c>
      <c r="K16" s="34">
        <v>196111</v>
      </c>
      <c r="L16" s="35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107964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6">
        <v>107964</v>
      </c>
      <c r="AY16" s="33"/>
      <c r="AZ16" s="36">
        <v>88091</v>
      </c>
      <c r="BK16" s="12"/>
      <c r="BL16" s="12"/>
    </row>
    <row r="17" spans="1:64" ht="15" customHeight="1" x14ac:dyDescent="0.3">
      <c r="A17" s="7" t="s">
        <v>72</v>
      </c>
      <c r="B17" s="8" t="s">
        <v>110</v>
      </c>
      <c r="C17" s="33">
        <v>159736</v>
      </c>
      <c r="D17" s="33">
        <v>17461</v>
      </c>
      <c r="E17" s="34">
        <v>3830</v>
      </c>
      <c r="F17" s="34">
        <v>2728</v>
      </c>
      <c r="G17" s="34">
        <v>0</v>
      </c>
      <c r="H17" s="34">
        <v>0</v>
      </c>
      <c r="I17" s="34">
        <v>2</v>
      </c>
      <c r="J17" s="34">
        <v>987</v>
      </c>
      <c r="K17" s="34">
        <v>134737</v>
      </c>
      <c r="L17" s="35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118063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33">
        <v>0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3">
        <v>0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6">
        <v>118067</v>
      </c>
      <c r="AY17" s="33"/>
      <c r="AZ17" s="36">
        <v>16646</v>
      </c>
      <c r="BK17" s="12"/>
      <c r="BL17" s="12"/>
    </row>
    <row r="18" spans="1:64" ht="15" customHeight="1" x14ac:dyDescent="0.3">
      <c r="A18" s="7" t="s">
        <v>73</v>
      </c>
      <c r="B18" s="8" t="s">
        <v>111</v>
      </c>
      <c r="C18" s="33">
        <v>652064</v>
      </c>
      <c r="D18" s="33">
        <v>67176</v>
      </c>
      <c r="E18" s="34">
        <v>11975</v>
      </c>
      <c r="F18" s="34">
        <v>32141</v>
      </c>
      <c r="G18" s="34">
        <v>-11219</v>
      </c>
      <c r="H18" s="34">
        <v>33033</v>
      </c>
      <c r="I18" s="34">
        <v>210</v>
      </c>
      <c r="J18" s="34">
        <v>33058</v>
      </c>
      <c r="K18" s="34">
        <v>487478</v>
      </c>
      <c r="L18" s="35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125759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6">
        <v>125759</v>
      </c>
      <c r="AY18" s="33"/>
      <c r="AZ18" s="36">
        <v>361745</v>
      </c>
      <c r="BK18" s="12"/>
      <c r="BL18" s="12"/>
    </row>
    <row r="19" spans="1:64" ht="15" customHeight="1" x14ac:dyDescent="0.3">
      <c r="A19" s="7" t="s">
        <v>74</v>
      </c>
      <c r="B19" s="8" t="s">
        <v>112</v>
      </c>
      <c r="C19" s="33">
        <v>81155</v>
      </c>
      <c r="D19" s="33">
        <v>18993</v>
      </c>
      <c r="E19" s="34">
        <v>1809</v>
      </c>
      <c r="F19" s="34">
        <v>13</v>
      </c>
      <c r="G19" s="34">
        <v>0</v>
      </c>
      <c r="H19" s="34">
        <v>0</v>
      </c>
      <c r="I19" s="34">
        <v>1</v>
      </c>
      <c r="J19" s="34">
        <v>639</v>
      </c>
      <c r="K19" s="34">
        <v>59700</v>
      </c>
      <c r="L19" s="35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8686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6">
        <v>8686</v>
      </c>
      <c r="AY19" s="33"/>
      <c r="AZ19" s="36">
        <v>51019</v>
      </c>
      <c r="BK19" s="12"/>
      <c r="BL19" s="12"/>
    </row>
    <row r="20" spans="1:64" ht="15" customHeight="1" x14ac:dyDescent="0.3">
      <c r="A20" s="7" t="s">
        <v>75</v>
      </c>
      <c r="B20" s="8" t="s">
        <v>113</v>
      </c>
      <c r="C20" s="33">
        <v>121603</v>
      </c>
      <c r="D20" s="33">
        <v>6004</v>
      </c>
      <c r="E20" s="34">
        <v>2063</v>
      </c>
      <c r="F20" s="34">
        <v>5473</v>
      </c>
      <c r="G20" s="34">
        <v>0</v>
      </c>
      <c r="H20" s="34">
        <v>0</v>
      </c>
      <c r="I20" s="34">
        <v>12</v>
      </c>
      <c r="J20" s="34">
        <v>2027</v>
      </c>
      <c r="K20" s="34">
        <v>106157</v>
      </c>
      <c r="L20" s="35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79324</v>
      </c>
      <c r="Y20" s="33">
        <v>1821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6">
        <v>81145</v>
      </c>
      <c r="AY20" s="33"/>
      <c r="AZ20" s="36">
        <v>24907</v>
      </c>
      <c r="BK20" s="12"/>
      <c r="BL20" s="12"/>
    </row>
    <row r="21" spans="1:64" ht="15" customHeight="1" x14ac:dyDescent="0.3">
      <c r="A21" s="7" t="s">
        <v>76</v>
      </c>
      <c r="B21" s="8" t="s">
        <v>114</v>
      </c>
      <c r="C21" s="33">
        <v>220085</v>
      </c>
      <c r="D21" s="33">
        <v>6549</v>
      </c>
      <c r="E21" s="34">
        <v>1885</v>
      </c>
      <c r="F21" s="34">
        <v>10617</v>
      </c>
      <c r="G21" s="34">
        <v>0</v>
      </c>
      <c r="H21" s="34">
        <v>0</v>
      </c>
      <c r="I21" s="34">
        <v>0</v>
      </c>
      <c r="J21" s="34">
        <v>5400</v>
      </c>
      <c r="K21" s="34">
        <v>196085</v>
      </c>
      <c r="L21" s="35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160759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6">
        <v>160759</v>
      </c>
      <c r="AY21" s="33"/>
      <c r="AZ21" s="36">
        <v>35706</v>
      </c>
      <c r="BK21" s="12"/>
      <c r="BL21" s="12"/>
    </row>
    <row r="22" spans="1:64" ht="15" customHeight="1" x14ac:dyDescent="0.3">
      <c r="A22" s="7" t="s">
        <v>77</v>
      </c>
      <c r="B22" s="8" t="s">
        <v>115</v>
      </c>
      <c r="C22" s="33">
        <v>186200</v>
      </c>
      <c r="D22" s="33">
        <v>14751</v>
      </c>
      <c r="E22" s="34">
        <v>4485</v>
      </c>
      <c r="F22" s="34">
        <v>13273</v>
      </c>
      <c r="G22" s="34">
        <v>0</v>
      </c>
      <c r="H22" s="34">
        <v>0</v>
      </c>
      <c r="I22" s="34">
        <v>395</v>
      </c>
      <c r="J22" s="34">
        <v>3900</v>
      </c>
      <c r="K22" s="34">
        <v>149518</v>
      </c>
      <c r="L22" s="35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68694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6">
        <v>68694</v>
      </c>
      <c r="AY22" s="33"/>
      <c r="AZ22" s="36">
        <v>80801</v>
      </c>
      <c r="BK22" s="12"/>
      <c r="BL22" s="12"/>
    </row>
    <row r="23" spans="1:64" ht="15" customHeight="1" x14ac:dyDescent="0.3">
      <c r="A23" s="7" t="s">
        <v>78</v>
      </c>
      <c r="B23" s="8" t="s">
        <v>116</v>
      </c>
      <c r="C23" s="33">
        <v>325902</v>
      </c>
      <c r="D23" s="33">
        <v>28434</v>
      </c>
      <c r="E23" s="34">
        <v>1469</v>
      </c>
      <c r="F23" s="34">
        <v>26796</v>
      </c>
      <c r="G23" s="34">
        <v>0</v>
      </c>
      <c r="H23" s="34">
        <v>0</v>
      </c>
      <c r="I23" s="34">
        <v>385</v>
      </c>
      <c r="J23" s="34">
        <v>11660</v>
      </c>
      <c r="K23" s="34">
        <v>257410</v>
      </c>
      <c r="L23" s="35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39756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6">
        <v>39756</v>
      </c>
      <c r="AY23" s="33"/>
      <c r="AZ23" s="36">
        <v>217038</v>
      </c>
      <c r="BK23" s="12"/>
      <c r="BL23" s="12"/>
    </row>
    <row r="24" spans="1:64" ht="15" customHeight="1" x14ac:dyDescent="0.3">
      <c r="A24" s="7" t="s">
        <v>79</v>
      </c>
      <c r="B24" s="8" t="s">
        <v>117</v>
      </c>
      <c r="C24" s="33">
        <v>136073</v>
      </c>
      <c r="D24" s="33">
        <v>12859</v>
      </c>
      <c r="E24" s="34">
        <v>1158</v>
      </c>
      <c r="F24" s="34">
        <v>2686</v>
      </c>
      <c r="G24" s="34">
        <v>0</v>
      </c>
      <c r="H24" s="34">
        <v>0</v>
      </c>
      <c r="I24" s="34">
        <v>3</v>
      </c>
      <c r="J24" s="34">
        <v>1484</v>
      </c>
      <c r="K24" s="34">
        <v>117883</v>
      </c>
      <c r="L24" s="35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108442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6">
        <v>108442</v>
      </c>
      <c r="AY24" s="33"/>
      <c r="AZ24" s="36">
        <v>9435</v>
      </c>
      <c r="BK24" s="12"/>
      <c r="BL24" s="12"/>
    </row>
    <row r="25" spans="1:64" ht="15" customHeight="1" x14ac:dyDescent="0.3">
      <c r="A25" s="7" t="s">
        <v>80</v>
      </c>
      <c r="B25" s="8" t="s">
        <v>118</v>
      </c>
      <c r="C25" s="33">
        <v>91895</v>
      </c>
      <c r="D25" s="33">
        <v>0</v>
      </c>
      <c r="E25" s="34">
        <v>0</v>
      </c>
      <c r="F25" s="34">
        <v>5700</v>
      </c>
      <c r="G25" s="34">
        <v>0</v>
      </c>
      <c r="H25" s="34">
        <v>0</v>
      </c>
      <c r="I25" s="34">
        <v>40</v>
      </c>
      <c r="J25" s="34">
        <v>1240</v>
      </c>
      <c r="K25" s="34">
        <v>84793</v>
      </c>
      <c r="L25" s="35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82303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76</v>
      </c>
      <c r="AK25" s="33">
        <v>0</v>
      </c>
      <c r="AL25" s="33">
        <v>0</v>
      </c>
      <c r="AM25" s="33">
        <v>0</v>
      </c>
      <c r="AN25" s="33">
        <v>0</v>
      </c>
      <c r="AO25" s="33">
        <v>0</v>
      </c>
      <c r="AP25" s="33">
        <v>0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6">
        <v>82931</v>
      </c>
      <c r="AY25" s="33"/>
      <c r="AZ25" s="36">
        <v>1821</v>
      </c>
      <c r="BK25" s="12"/>
      <c r="BL25" s="12"/>
    </row>
    <row r="26" spans="1:64" ht="15" customHeight="1" x14ac:dyDescent="0.3">
      <c r="A26" s="7" t="s">
        <v>81</v>
      </c>
      <c r="B26" s="8" t="s">
        <v>119</v>
      </c>
      <c r="C26" s="33">
        <v>290160</v>
      </c>
      <c r="D26" s="33">
        <v>0</v>
      </c>
      <c r="E26" s="34">
        <v>0</v>
      </c>
      <c r="F26" s="34">
        <v>25384</v>
      </c>
      <c r="G26" s="34">
        <v>0</v>
      </c>
      <c r="H26" s="34">
        <v>0</v>
      </c>
      <c r="I26" s="34">
        <v>0</v>
      </c>
      <c r="J26" s="34">
        <v>8</v>
      </c>
      <c r="K26" s="34">
        <v>264866</v>
      </c>
      <c r="L26" s="35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185159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6">
        <v>185159</v>
      </c>
      <c r="AY26" s="33"/>
      <c r="AZ26" s="36">
        <v>79771</v>
      </c>
      <c r="BK26" s="12"/>
      <c r="BL26" s="12"/>
    </row>
    <row r="27" spans="1:64" ht="15" customHeight="1" x14ac:dyDescent="0.3">
      <c r="A27" s="7" t="s">
        <v>82</v>
      </c>
      <c r="B27" s="8" t="s">
        <v>120</v>
      </c>
      <c r="C27" s="33">
        <v>93555</v>
      </c>
      <c r="D27" s="33">
        <v>0</v>
      </c>
      <c r="E27" s="34">
        <v>0</v>
      </c>
      <c r="F27" s="34">
        <v>2824</v>
      </c>
      <c r="G27" s="34">
        <v>0</v>
      </c>
      <c r="H27" s="34">
        <v>0</v>
      </c>
      <c r="I27" s="34">
        <v>0</v>
      </c>
      <c r="J27" s="34">
        <v>0</v>
      </c>
      <c r="K27" s="34">
        <v>90732</v>
      </c>
      <c r="L27" s="35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90702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3">
        <v>0</v>
      </c>
      <c r="AM27" s="33">
        <v>0</v>
      </c>
      <c r="AN27" s="33">
        <v>0</v>
      </c>
      <c r="AO27" s="33">
        <v>30</v>
      </c>
      <c r="AP27" s="33">
        <v>0</v>
      </c>
      <c r="AQ27" s="33">
        <v>0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6">
        <v>90732</v>
      </c>
      <c r="AY27" s="33"/>
      <c r="AZ27" s="36">
        <v>0</v>
      </c>
      <c r="BK27" s="12"/>
      <c r="BL27" s="12"/>
    </row>
    <row r="28" spans="1:64" ht="15" customHeight="1" x14ac:dyDescent="0.3">
      <c r="A28" s="7" t="s">
        <v>83</v>
      </c>
      <c r="B28" s="8" t="s">
        <v>121</v>
      </c>
      <c r="C28" s="33">
        <v>359110</v>
      </c>
      <c r="D28" s="33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359110</v>
      </c>
      <c r="L28" s="35">
        <v>0</v>
      </c>
      <c r="M28" s="33">
        <v>0</v>
      </c>
      <c r="N28" s="33">
        <v>0</v>
      </c>
      <c r="O28" s="33">
        <v>0</v>
      </c>
      <c r="P28" s="33">
        <v>0</v>
      </c>
      <c r="Q28" s="33">
        <v>141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8</v>
      </c>
      <c r="Z28" s="33">
        <v>22</v>
      </c>
      <c r="AA28" s="33">
        <v>0</v>
      </c>
      <c r="AB28" s="33">
        <v>0</v>
      </c>
      <c r="AC28" s="33">
        <v>39</v>
      </c>
      <c r="AD28" s="33">
        <v>8318</v>
      </c>
      <c r="AE28" s="33">
        <v>0</v>
      </c>
      <c r="AF28" s="33">
        <v>349706</v>
      </c>
      <c r="AG28" s="33">
        <v>259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6">
        <v>359189</v>
      </c>
      <c r="AY28" s="33"/>
      <c r="AZ28" s="36">
        <v>53</v>
      </c>
      <c r="BK28" s="12"/>
      <c r="BL28" s="12"/>
    </row>
    <row r="29" spans="1:64" ht="15" customHeight="1" x14ac:dyDescent="0.3">
      <c r="A29" s="7" t="s">
        <v>84</v>
      </c>
      <c r="B29" s="8" t="s">
        <v>122</v>
      </c>
      <c r="C29" s="33">
        <v>36072</v>
      </c>
      <c r="D29" s="33">
        <v>-456321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492196</v>
      </c>
      <c r="L29" s="35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492098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6">
        <v>492100</v>
      </c>
      <c r="AY29" s="33"/>
      <c r="AZ29" s="36">
        <v>96</v>
      </c>
      <c r="BK29" s="12"/>
      <c r="BL29" s="12"/>
    </row>
    <row r="30" spans="1:64" ht="15" customHeight="1" x14ac:dyDescent="0.3">
      <c r="A30" s="7" t="s">
        <v>85</v>
      </c>
      <c r="B30" s="8" t="s">
        <v>123</v>
      </c>
      <c r="C30" s="33">
        <v>500663</v>
      </c>
      <c r="D30" s="33">
        <v>0</v>
      </c>
      <c r="E30" s="34">
        <v>-95952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596647</v>
      </c>
      <c r="L30" s="35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9437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6588</v>
      </c>
      <c r="AH30" s="33">
        <v>539896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6">
        <v>555977</v>
      </c>
      <c r="AY30" s="33"/>
      <c r="AZ30" s="36">
        <v>40666</v>
      </c>
      <c r="BK30" s="12"/>
      <c r="BL30" s="12"/>
    </row>
    <row r="31" spans="1:64" ht="15" customHeight="1" x14ac:dyDescent="0.3">
      <c r="A31" s="7" t="s">
        <v>86</v>
      </c>
      <c r="B31" s="8" t="s">
        <v>124</v>
      </c>
      <c r="C31" s="33">
        <v>449213</v>
      </c>
      <c r="D31" s="33">
        <v>0</v>
      </c>
      <c r="E31" s="34">
        <v>0</v>
      </c>
      <c r="F31" s="34">
        <v>3558</v>
      </c>
      <c r="G31" s="34">
        <v>0</v>
      </c>
      <c r="H31" s="34">
        <v>0</v>
      </c>
      <c r="I31" s="34">
        <v>0</v>
      </c>
      <c r="J31" s="34">
        <v>0</v>
      </c>
      <c r="K31" s="34">
        <v>445704</v>
      </c>
      <c r="L31" s="35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445669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6">
        <v>445675</v>
      </c>
      <c r="AY31" s="33"/>
      <c r="AZ31" s="36">
        <v>29</v>
      </c>
      <c r="BK31" s="12"/>
      <c r="BL31" s="12"/>
    </row>
    <row r="32" spans="1:64" ht="15" customHeight="1" x14ac:dyDescent="0.3">
      <c r="A32" s="7" t="s">
        <v>87</v>
      </c>
      <c r="B32" s="8" t="s">
        <v>125</v>
      </c>
      <c r="C32" s="33">
        <v>383695</v>
      </c>
      <c r="D32" s="33">
        <v>0</v>
      </c>
      <c r="E32" s="34">
        <v>0</v>
      </c>
      <c r="F32" s="34">
        <v>255</v>
      </c>
      <c r="G32" s="34">
        <v>0</v>
      </c>
      <c r="H32" s="34">
        <v>0</v>
      </c>
      <c r="I32" s="34">
        <v>0</v>
      </c>
      <c r="J32" s="34">
        <v>47</v>
      </c>
      <c r="K32" s="34">
        <v>383385</v>
      </c>
      <c r="L32" s="35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357893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6">
        <v>359279</v>
      </c>
      <c r="AY32" s="33"/>
      <c r="AZ32" s="36">
        <v>23945</v>
      </c>
      <c r="BK32" s="12"/>
      <c r="BL32" s="12"/>
    </row>
    <row r="33" spans="1:64" ht="15" customHeight="1" x14ac:dyDescent="0.3">
      <c r="A33" s="7" t="s">
        <v>88</v>
      </c>
      <c r="B33" s="8" t="s">
        <v>126</v>
      </c>
      <c r="C33" s="33">
        <v>208693</v>
      </c>
      <c r="D33" s="33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208693</v>
      </c>
      <c r="L33" s="35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5247</v>
      </c>
      <c r="AI33" s="33">
        <v>0</v>
      </c>
      <c r="AJ33" s="33">
        <v>0</v>
      </c>
      <c r="AK33" s="33">
        <v>193892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3">
        <v>0</v>
      </c>
      <c r="AV33" s="33">
        <v>0</v>
      </c>
      <c r="AW33" s="33">
        <v>0</v>
      </c>
      <c r="AX33" s="36">
        <v>199134</v>
      </c>
      <c r="AY33" s="33"/>
      <c r="AZ33" s="36">
        <v>9593</v>
      </c>
      <c r="BK33" s="12"/>
      <c r="BL33" s="12"/>
    </row>
    <row r="34" spans="1:64" ht="15" customHeight="1" x14ac:dyDescent="0.3">
      <c r="A34" s="7" t="s">
        <v>89</v>
      </c>
      <c r="B34" s="8" t="s">
        <v>127</v>
      </c>
      <c r="C34" s="33">
        <v>270111</v>
      </c>
      <c r="D34" s="33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270111</v>
      </c>
      <c r="L34" s="35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920</v>
      </c>
      <c r="AH34" s="33">
        <v>2872</v>
      </c>
      <c r="AI34" s="33">
        <v>0</v>
      </c>
      <c r="AJ34" s="33">
        <v>0</v>
      </c>
      <c r="AK34" s="33">
        <v>916</v>
      </c>
      <c r="AL34" s="33">
        <v>264426</v>
      </c>
      <c r="AM34" s="33">
        <v>263</v>
      </c>
      <c r="AN34" s="33">
        <v>454</v>
      </c>
      <c r="AO34" s="33">
        <v>256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3">
        <v>0</v>
      </c>
      <c r="AW34" s="33">
        <v>0</v>
      </c>
      <c r="AX34" s="36">
        <v>270111</v>
      </c>
      <c r="AY34" s="33"/>
      <c r="AZ34" s="36">
        <v>0</v>
      </c>
      <c r="BK34" s="12"/>
      <c r="BL34" s="12"/>
    </row>
    <row r="35" spans="1:64" ht="15" customHeight="1" x14ac:dyDescent="0.3">
      <c r="A35" s="7" t="s">
        <v>90</v>
      </c>
      <c r="B35" s="8" t="s">
        <v>128</v>
      </c>
      <c r="C35" s="33">
        <v>256454</v>
      </c>
      <c r="D35" s="33">
        <v>0</v>
      </c>
      <c r="E35" s="34">
        <v>0</v>
      </c>
      <c r="F35" s="34">
        <v>12</v>
      </c>
      <c r="G35" s="34">
        <v>0</v>
      </c>
      <c r="H35" s="34">
        <v>0</v>
      </c>
      <c r="I35" s="34">
        <v>0</v>
      </c>
      <c r="J35" s="34">
        <v>11</v>
      </c>
      <c r="K35" s="34">
        <v>256430</v>
      </c>
      <c r="L35" s="35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243848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3">
        <v>0</v>
      </c>
      <c r="AX35" s="36">
        <v>243849</v>
      </c>
      <c r="AY35" s="33"/>
      <c r="AZ35" s="36">
        <v>12581</v>
      </c>
      <c r="BK35" s="12"/>
      <c r="BL35" s="12"/>
    </row>
    <row r="36" spans="1:64" ht="15" customHeight="1" x14ac:dyDescent="0.3">
      <c r="A36" s="7" t="s">
        <v>91</v>
      </c>
      <c r="B36" s="8" t="s">
        <v>129</v>
      </c>
      <c r="C36" s="33">
        <v>153446</v>
      </c>
      <c r="D36" s="33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153446</v>
      </c>
      <c r="L36" s="35">
        <v>972</v>
      </c>
      <c r="M36" s="33">
        <v>0</v>
      </c>
      <c r="N36" s="33">
        <v>0</v>
      </c>
      <c r="O36" s="33">
        <v>0</v>
      </c>
      <c r="P36" s="33">
        <v>1186</v>
      </c>
      <c r="Q36" s="33">
        <v>0</v>
      </c>
      <c r="R36" s="33">
        <v>2461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9625</v>
      </c>
      <c r="AE36" s="33">
        <v>2142</v>
      </c>
      <c r="AF36" s="33">
        <v>0</v>
      </c>
      <c r="AG36" s="33">
        <v>1398</v>
      </c>
      <c r="AH36" s="33">
        <v>12867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122013</v>
      </c>
      <c r="AO36" s="33">
        <v>69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6">
        <v>153446</v>
      </c>
      <c r="AY36" s="33"/>
      <c r="AZ36" s="36">
        <v>0</v>
      </c>
      <c r="BK36" s="12"/>
      <c r="BL36" s="12"/>
    </row>
    <row r="37" spans="1:64" ht="15" customHeight="1" x14ac:dyDescent="0.3">
      <c r="A37" s="7" t="s">
        <v>92</v>
      </c>
      <c r="B37" s="8" t="s">
        <v>130</v>
      </c>
      <c r="C37" s="33">
        <v>358798</v>
      </c>
      <c r="D37" s="33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358798</v>
      </c>
      <c r="L37" s="35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3">
        <v>0</v>
      </c>
      <c r="AM37" s="33">
        <v>0</v>
      </c>
      <c r="AN37" s="33">
        <v>0</v>
      </c>
      <c r="AO37" s="33">
        <v>358798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6">
        <v>358798</v>
      </c>
      <c r="AY37" s="33"/>
      <c r="AZ37" s="36">
        <v>0</v>
      </c>
      <c r="BK37" s="12"/>
      <c r="BL37" s="12"/>
    </row>
    <row r="38" spans="1:64" ht="15" customHeight="1" x14ac:dyDescent="0.3">
      <c r="A38" s="7" t="s">
        <v>93</v>
      </c>
      <c r="B38" s="8" t="s">
        <v>131</v>
      </c>
      <c r="C38" s="33">
        <v>228999</v>
      </c>
      <c r="D38" s="33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228999</v>
      </c>
      <c r="L38" s="35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228928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6">
        <v>228928</v>
      </c>
      <c r="AY38" s="33"/>
      <c r="AZ38" s="36">
        <v>72</v>
      </c>
      <c r="BK38" s="12"/>
      <c r="BL38" s="12"/>
    </row>
    <row r="39" spans="1:64" ht="15" customHeight="1" x14ac:dyDescent="0.3">
      <c r="A39" s="7" t="s">
        <v>94</v>
      </c>
      <c r="B39" s="8" t="s">
        <v>132</v>
      </c>
      <c r="C39" s="33">
        <v>123607</v>
      </c>
      <c r="D39" s="33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123607</v>
      </c>
      <c r="L39" s="35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123598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6">
        <v>123607</v>
      </c>
      <c r="AY39" s="33"/>
      <c r="AZ39" s="36">
        <v>0</v>
      </c>
      <c r="BK39" s="12"/>
      <c r="BL39" s="12"/>
    </row>
    <row r="40" spans="1:64" ht="15" customHeight="1" x14ac:dyDescent="0.3">
      <c r="A40" s="7" t="s">
        <v>95</v>
      </c>
      <c r="B40" s="8" t="s">
        <v>133</v>
      </c>
      <c r="C40" s="33">
        <v>47782</v>
      </c>
      <c r="D40" s="33">
        <v>0</v>
      </c>
      <c r="E40" s="34">
        <v>0</v>
      </c>
      <c r="F40" s="34">
        <v>36</v>
      </c>
      <c r="G40" s="34">
        <v>0</v>
      </c>
      <c r="H40" s="34">
        <v>0</v>
      </c>
      <c r="I40" s="34">
        <v>0</v>
      </c>
      <c r="J40" s="34">
        <v>11</v>
      </c>
      <c r="K40" s="34">
        <v>47720</v>
      </c>
      <c r="L40" s="35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33">
        <v>47515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6">
        <v>47515</v>
      </c>
      <c r="AY40" s="33"/>
      <c r="AZ40" s="36">
        <v>253</v>
      </c>
      <c r="BK40" s="12"/>
      <c r="BL40" s="12"/>
    </row>
    <row r="41" spans="1:64" ht="15" customHeight="1" x14ac:dyDescent="0.3">
      <c r="A41" s="7" t="s">
        <v>96</v>
      </c>
      <c r="B41" s="8" t="s">
        <v>134</v>
      </c>
      <c r="C41" s="33">
        <v>110841</v>
      </c>
      <c r="D41" s="33">
        <v>0</v>
      </c>
      <c r="E41" s="34">
        <v>0</v>
      </c>
      <c r="F41" s="34">
        <v>763</v>
      </c>
      <c r="G41" s="34">
        <v>0</v>
      </c>
      <c r="H41" s="34">
        <v>0</v>
      </c>
      <c r="I41" s="34">
        <v>0</v>
      </c>
      <c r="J41" s="34">
        <v>0</v>
      </c>
      <c r="K41" s="34">
        <v>110102</v>
      </c>
      <c r="L41" s="35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v>226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33">
        <v>0</v>
      </c>
      <c r="AS41" s="33">
        <v>109876</v>
      </c>
      <c r="AT41" s="33">
        <v>0</v>
      </c>
      <c r="AU41" s="33">
        <v>0</v>
      </c>
      <c r="AV41" s="33">
        <v>0</v>
      </c>
      <c r="AW41" s="33">
        <v>0</v>
      </c>
      <c r="AX41" s="36">
        <v>110102</v>
      </c>
      <c r="AY41" s="33"/>
      <c r="AZ41" s="36">
        <v>0</v>
      </c>
      <c r="BK41" s="12"/>
      <c r="BL41" s="12"/>
    </row>
    <row r="42" spans="1:64" ht="15" customHeight="1" x14ac:dyDescent="0.3">
      <c r="A42" s="7" t="s">
        <v>97</v>
      </c>
      <c r="B42" s="8" t="s">
        <v>135</v>
      </c>
      <c r="C42" s="33">
        <v>7120</v>
      </c>
      <c r="D42" s="33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7120</v>
      </c>
      <c r="L42" s="35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  <c r="AR42" s="33">
        <v>0</v>
      </c>
      <c r="AS42" s="33">
        <v>0</v>
      </c>
      <c r="AT42" s="33">
        <v>7120</v>
      </c>
      <c r="AU42" s="33">
        <v>0</v>
      </c>
      <c r="AV42" s="33">
        <v>0</v>
      </c>
      <c r="AW42" s="33">
        <v>0</v>
      </c>
      <c r="AX42" s="36">
        <v>7120</v>
      </c>
      <c r="AY42" s="33"/>
      <c r="AZ42" s="36">
        <v>0</v>
      </c>
      <c r="BK42" s="12"/>
      <c r="BL42" s="12"/>
    </row>
    <row r="43" spans="1:64" ht="15" customHeight="1" x14ac:dyDescent="0.3">
      <c r="A43" s="7" t="s">
        <v>98</v>
      </c>
      <c r="B43" s="8" t="s">
        <v>136</v>
      </c>
      <c r="C43" s="33">
        <v>0</v>
      </c>
      <c r="D43" s="33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5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6">
        <v>0</v>
      </c>
      <c r="AY43" s="33"/>
      <c r="AZ43" s="36">
        <v>0</v>
      </c>
      <c r="BK43" s="12"/>
      <c r="BL43" s="12"/>
    </row>
    <row r="44" spans="1:64" ht="15" customHeight="1" x14ac:dyDescent="0.3">
      <c r="A44" s="7" t="s">
        <v>99</v>
      </c>
      <c r="B44" s="8" t="s">
        <v>51</v>
      </c>
      <c r="C44" s="33">
        <v>23216</v>
      </c>
      <c r="D44" s="33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23216</v>
      </c>
      <c r="L44" s="35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6">
        <v>0</v>
      </c>
      <c r="AY44" s="33"/>
      <c r="AZ44" s="36">
        <v>23216</v>
      </c>
      <c r="BK44" s="12"/>
      <c r="BL44" s="12"/>
    </row>
    <row r="45" spans="1:64" ht="15" customHeight="1" thickBot="1" x14ac:dyDescent="0.35">
      <c r="A45" s="9" t="s">
        <v>100</v>
      </c>
      <c r="B45" s="10" t="s">
        <v>137</v>
      </c>
      <c r="C45" s="33">
        <v>0</v>
      </c>
      <c r="D45" s="33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5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6">
        <v>0</v>
      </c>
      <c r="AY45" s="33"/>
      <c r="AZ45" s="36">
        <v>0</v>
      </c>
      <c r="BK45" s="12"/>
      <c r="BL45" s="12"/>
    </row>
    <row r="46" spans="1:64" s="45" customFormat="1" ht="21.75" customHeight="1" thickTop="1" thickBot="1" x14ac:dyDescent="0.35">
      <c r="A46" s="39"/>
      <c r="B46" s="40">
        <v>0</v>
      </c>
      <c r="C46" s="41">
        <v>8639543</v>
      </c>
      <c r="D46" s="41">
        <v>0</v>
      </c>
      <c r="E46" s="41">
        <v>0</v>
      </c>
      <c r="F46" s="41">
        <v>194178</v>
      </c>
      <c r="G46" s="41">
        <v>-11219</v>
      </c>
      <c r="H46" s="41">
        <v>44631</v>
      </c>
      <c r="I46" s="41">
        <v>1691</v>
      </c>
      <c r="J46" s="41">
        <v>95917</v>
      </c>
      <c r="K46" s="42">
        <v>8315077</v>
      </c>
      <c r="L46" s="43">
        <v>841483</v>
      </c>
      <c r="M46" s="43">
        <v>177833</v>
      </c>
      <c r="N46" s="43">
        <v>56673</v>
      </c>
      <c r="O46" s="43">
        <v>30150</v>
      </c>
      <c r="P46" s="43">
        <v>79907</v>
      </c>
      <c r="Q46" s="43">
        <v>530571</v>
      </c>
      <c r="R46" s="43">
        <v>150555</v>
      </c>
      <c r="S46" s="43">
        <v>129</v>
      </c>
      <c r="T46" s="43">
        <v>107964</v>
      </c>
      <c r="U46" s="43">
        <v>118080</v>
      </c>
      <c r="V46" s="43">
        <v>125828</v>
      </c>
      <c r="W46" s="43">
        <v>8686</v>
      </c>
      <c r="X46" s="43">
        <v>79324</v>
      </c>
      <c r="Y46" s="43">
        <v>176347</v>
      </c>
      <c r="Z46" s="43">
        <v>68716</v>
      </c>
      <c r="AA46" s="43">
        <v>40307</v>
      </c>
      <c r="AB46" s="43">
        <v>108442</v>
      </c>
      <c r="AC46" s="43">
        <v>82342</v>
      </c>
      <c r="AD46" s="43">
        <v>203143</v>
      </c>
      <c r="AE46" s="43">
        <v>92948</v>
      </c>
      <c r="AF46" s="43">
        <v>350650</v>
      </c>
      <c r="AG46" s="43">
        <v>501194</v>
      </c>
      <c r="AH46" s="43">
        <v>560866</v>
      </c>
      <c r="AI46" s="43">
        <v>445714</v>
      </c>
      <c r="AJ46" s="43">
        <v>358194</v>
      </c>
      <c r="AK46" s="43">
        <v>194776</v>
      </c>
      <c r="AL46" s="43">
        <v>264426</v>
      </c>
      <c r="AM46" s="43">
        <v>244353</v>
      </c>
      <c r="AN46" s="43">
        <v>122457</v>
      </c>
      <c r="AO46" s="43">
        <v>360348</v>
      </c>
      <c r="AP46" s="43">
        <v>228997</v>
      </c>
      <c r="AQ46" s="43">
        <v>123614</v>
      </c>
      <c r="AR46" s="43">
        <v>47517</v>
      </c>
      <c r="AS46" s="43">
        <v>109876</v>
      </c>
      <c r="AT46" s="43">
        <v>7120</v>
      </c>
      <c r="AU46" s="43">
        <v>0</v>
      </c>
      <c r="AV46" s="43">
        <v>0</v>
      </c>
      <c r="AW46" s="43">
        <v>0</v>
      </c>
      <c r="AX46" s="43">
        <v>6997793</v>
      </c>
      <c r="AY46" s="44">
        <v>0</v>
      </c>
      <c r="AZ46" s="42">
        <v>1317621</v>
      </c>
      <c r="BA46" s="12"/>
      <c r="BB46" s="12"/>
      <c r="BC46" s="12"/>
      <c r="BD46" s="12"/>
      <c r="BE46" s="12"/>
      <c r="BF46" s="12"/>
      <c r="BG46" s="12"/>
      <c r="BH46" s="12"/>
      <c r="BI46" s="12"/>
    </row>
    <row r="47" spans="1:64" s="45" customFormat="1" ht="21.75" customHeight="1" thickTop="1" thickBot="1" x14ac:dyDescent="0.3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12"/>
      <c r="BC47" s="12"/>
      <c r="BD47" s="12"/>
      <c r="BE47" s="12"/>
      <c r="BF47" s="46"/>
      <c r="BG47" s="47"/>
      <c r="BH47" s="47"/>
    </row>
    <row r="48" spans="1:64" ht="12.5" thickTop="1" thickBot="1" x14ac:dyDescent="0.35">
      <c r="L48" s="15" t="s">
        <v>138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7"/>
      <c r="BJ48" s="14"/>
      <c r="BK48" s="12"/>
      <c r="BL48" s="12"/>
    </row>
    <row r="49" spans="1:64" ht="104.5" thickTop="1" thickBot="1" x14ac:dyDescent="0.35">
      <c r="A49" s="104" t="s">
        <v>139</v>
      </c>
      <c r="B49" s="105"/>
      <c r="C49" s="18" t="s">
        <v>140</v>
      </c>
      <c r="D49" s="18" t="s">
        <v>7</v>
      </c>
      <c r="E49" s="18" t="s">
        <v>8</v>
      </c>
      <c r="F49" s="18" t="s">
        <v>9</v>
      </c>
      <c r="G49" s="18" t="s">
        <v>10</v>
      </c>
      <c r="H49" s="18" t="s">
        <v>11</v>
      </c>
      <c r="I49" s="18" t="s">
        <v>12</v>
      </c>
      <c r="J49" s="19" t="s">
        <v>13</v>
      </c>
      <c r="K49" s="20" t="s">
        <v>14</v>
      </c>
      <c r="L49" s="3" t="str">
        <f t="shared" ref="L49:AW49" si="0">+L5</f>
        <v>AGRICULTURE</v>
      </c>
      <c r="M49" s="4" t="str">
        <f t="shared" si="0"/>
        <v>ELEVAGE ET CHASSE</v>
      </c>
      <c r="N49" s="4" t="str">
        <f t="shared" si="0"/>
        <v xml:space="preserve">SYLVICULTURE, EXPLOITATION FORESTIÈRE ET ACTIVITÉS DE SOUTIEN           </v>
      </c>
      <c r="O49" s="4" t="str">
        <f t="shared" si="0"/>
        <v>PÊCHE ET AQUACULTURE</v>
      </c>
      <c r="P49" s="4" t="str">
        <f t="shared" si="0"/>
        <v>ACTIVITÉS EXTRACTIVES</v>
      </c>
      <c r="Q49" s="4" t="str">
        <f t="shared" si="0"/>
        <v>FABRICATION DE PRODUITS ALIMENTAIRES</v>
      </c>
      <c r="R49" s="4" t="str">
        <f t="shared" si="0"/>
        <v>FABRICATION DE BOISSONS</v>
      </c>
      <c r="S49" s="4" t="str">
        <f t="shared" si="0"/>
        <v>FABRICATION DE PRODUITS A BASE DE TABAC</v>
      </c>
      <c r="T49" s="4" t="str">
        <f t="shared" si="0"/>
        <v xml:space="preserve">FABRICATION DE TEXTILES, D'ARTICLES D'HABILLEMENT, TRAVAIL DU CUIR ET FABRICATION D'ARTICLES DE VOYAGE ET DE CHAUSSURES </v>
      </c>
      <c r="U49" s="4" t="str">
        <f t="shared" si="0"/>
        <v xml:space="preserve">FABRICATION DE PRODUITS EN BOIS, EN PAPIER OU EN CARTON, IMPRIMERIE ET REPRODUCTION D'ENREGISTREMENTS    </v>
      </c>
      <c r="V49" s="4" t="str">
        <f t="shared" si="0"/>
        <v xml:space="preserve">RAFFINAGE PÉTROLIER, COKEFACTION ET FABRICATION DE PRODUITS CHIMIQUES          </v>
      </c>
      <c r="W49" s="4" t="str">
        <f t="shared" si="0"/>
        <v xml:space="preserve">FABRICATION DE PRODUITS PHARMACEUTIQUES              </v>
      </c>
      <c r="X49" s="4" t="str">
        <f t="shared" si="0"/>
        <v>TRAVAIL DU CAOUTCHOUC ET DU PLASTIQUE</v>
      </c>
      <c r="Y49" s="4" t="str">
        <f t="shared" si="0"/>
        <v xml:space="preserve">FABRICATION DE MATERIAUX DE CONSTRUCTION             </v>
      </c>
      <c r="Z49" s="4" t="str">
        <f t="shared" si="0"/>
        <v xml:space="preserve">METALLURGIE, FABRICATION D'OUVRAGES EN METAUX ET TRAVAIL DES METAUX         </v>
      </c>
      <c r="AA49" s="4" t="str">
        <f t="shared" si="0"/>
        <v xml:space="preserve">FABRICATION DE MACHINES ET D'EQUIPEMENTS DIVERS            </v>
      </c>
      <c r="AB49" s="4" t="str">
        <f t="shared" si="0"/>
        <v>AUTRES INDUSTRIES MANUFACTURIERES</v>
      </c>
      <c r="AC49" s="4" t="str">
        <f t="shared" si="0"/>
        <v xml:space="preserve">REPARATION ET INSTALLATION DE MACHINES ET D'EQUIPEMENTS PROFESSIONNELS          </v>
      </c>
      <c r="AD49" s="4" t="str">
        <f t="shared" si="0"/>
        <v xml:space="preserve">PRODUCTION ET DISTRIBUTION D'ÉLECTRICITÉ ET DE GAZ           </v>
      </c>
      <c r="AE49" s="4" t="str">
        <f t="shared" si="0"/>
        <v xml:space="preserve">PRODUCTION ET DISTRIBUTION D'EAU, ASSAINISSEMENT, TRAITEMENT DES DECHETS ET DEPOLLUTION        </v>
      </c>
      <c r="AF49" s="4" t="str">
        <f t="shared" si="0"/>
        <v>CONSTRUCTION</v>
      </c>
      <c r="AG49" s="4" t="str">
        <f t="shared" si="0"/>
        <v>COMMERCE</v>
      </c>
      <c r="AH49" s="4" t="str">
        <f t="shared" si="0"/>
        <v>TRANSPORTS ET ENTREPOSAGE</v>
      </c>
      <c r="AI49" s="4" t="str">
        <f t="shared" si="0"/>
        <v xml:space="preserve">HEBERGEMENT, RESTAURATION ET DEBITS DE BOISSONS            </v>
      </c>
      <c r="AJ49" s="4" t="str">
        <f t="shared" si="0"/>
        <v>INFORMATION ET COMMUNICATION</v>
      </c>
      <c r="AK49" s="4" t="str">
        <f t="shared" si="0"/>
        <v>ACTIVITÉS FINANCIÈRES ET D'ASSURANCE</v>
      </c>
      <c r="AL49" s="4" t="str">
        <f t="shared" si="0"/>
        <v>ACTIVITES IMMOBILIERES</v>
      </c>
      <c r="AM49" s="4" t="str">
        <f t="shared" si="0"/>
        <v xml:space="preserve">ACTIVITÉS SPECIALISEES, SCIENTIFIQUES ET TECHNIQUES             </v>
      </c>
      <c r="AN49" s="4" t="str">
        <f t="shared" si="0"/>
        <v xml:space="preserve">ACTIVITES DE SERVICES DE SOUTIEN ET DE BUREAU          </v>
      </c>
      <c r="AO49" s="4" t="str">
        <f t="shared" si="0"/>
        <v>ACTIVITES D'ADMINISTRATION PUBLIQUE</v>
      </c>
      <c r="AP49" s="4" t="str">
        <f t="shared" si="0"/>
        <v>EDUCATION</v>
      </c>
      <c r="AQ49" s="4" t="str">
        <f t="shared" si="0"/>
        <v xml:space="preserve">ACTIVITÉS POUR LA SANTÉ HUMAINE ET L'ACTION SOCIALE          </v>
      </c>
      <c r="AR49" s="4" t="str">
        <f t="shared" si="0"/>
        <v xml:space="preserve">ACTIVITÉS ARTISTIQUES, SPORTIVES ET RECREATIVES             </v>
      </c>
      <c r="AS49" s="4" t="str">
        <f t="shared" si="0"/>
        <v>AUTRES ACTIVITÉS DE SERVICES N.C.A.</v>
      </c>
      <c r="AT49" s="4" t="str">
        <f t="shared" si="0"/>
        <v>ACTIVITÉS SPECIALES DES MÉNAGES</v>
      </c>
      <c r="AU49" s="4" t="str">
        <f t="shared" si="0"/>
        <v xml:space="preserve">ACTIVITES DES ORGANISATIONS EXTRATERRITORIALES              </v>
      </c>
      <c r="AV49" s="4" t="str">
        <f t="shared" si="0"/>
        <v>CORRECTION TERRITORIALE</v>
      </c>
      <c r="AW49" s="4" t="str">
        <f t="shared" si="0"/>
        <v>BRANCHE D'ATTENTE</v>
      </c>
      <c r="AX49" s="20" t="s">
        <v>53</v>
      </c>
      <c r="AY49" s="22" t="s">
        <v>141</v>
      </c>
      <c r="AZ49" s="21" t="s">
        <v>142</v>
      </c>
      <c r="BA49" s="48" t="s">
        <v>143</v>
      </c>
      <c r="BB49" s="49"/>
      <c r="BC49" s="50"/>
      <c r="BD49" s="51"/>
      <c r="BE49" s="51"/>
      <c r="BF49" s="51"/>
      <c r="BG49" s="52" t="s">
        <v>144</v>
      </c>
      <c r="BH49" s="18" t="s">
        <v>145</v>
      </c>
      <c r="BI49" s="20" t="s">
        <v>146</v>
      </c>
      <c r="BK49" s="12"/>
      <c r="BL49" s="12"/>
    </row>
    <row r="50" spans="1:64" ht="15" customHeight="1" thickTop="1" x14ac:dyDescent="0.3">
      <c r="A50" s="106"/>
      <c r="B50" s="107"/>
      <c r="C50" s="23"/>
      <c r="D50" s="24"/>
      <c r="E50" s="24"/>
      <c r="F50" s="24"/>
      <c r="G50" s="24"/>
      <c r="H50" s="24"/>
      <c r="I50" s="24"/>
      <c r="J50" s="24"/>
      <c r="K50" s="24"/>
      <c r="L50" s="25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53"/>
      <c r="AY50" s="54"/>
      <c r="AZ50" s="55"/>
      <c r="BA50" s="56" t="s">
        <v>147</v>
      </c>
      <c r="BB50" s="57" t="s">
        <v>148</v>
      </c>
      <c r="BC50" s="58"/>
      <c r="BD50" s="59"/>
      <c r="BE50" s="60" t="s">
        <v>149</v>
      </c>
      <c r="BF50" s="61" t="s">
        <v>150</v>
      </c>
      <c r="BG50" s="24"/>
      <c r="BH50" s="62"/>
      <c r="BI50" s="26"/>
      <c r="BK50" s="12"/>
      <c r="BL50" s="12"/>
    </row>
    <row r="51" spans="1:64" ht="15" customHeight="1" thickBot="1" x14ac:dyDescent="0.35">
      <c r="A51" s="108"/>
      <c r="B51" s="109"/>
      <c r="C51" s="29"/>
      <c r="D51" s="30"/>
      <c r="E51" s="30"/>
      <c r="F51" s="30"/>
      <c r="G51" s="30"/>
      <c r="H51" s="30"/>
      <c r="I51" s="30"/>
      <c r="J51" s="30"/>
      <c r="K51" s="30"/>
      <c r="L51" s="31" t="str">
        <f t="shared" ref="L51:AW51" si="1">+L7</f>
        <v>A01</v>
      </c>
      <c r="M51" s="29" t="str">
        <f t="shared" si="1"/>
        <v>A02</v>
      </c>
      <c r="N51" s="29" t="str">
        <f t="shared" si="1"/>
        <v>A03</v>
      </c>
      <c r="O51" s="29" t="str">
        <f t="shared" si="1"/>
        <v>A04</v>
      </c>
      <c r="P51" s="29" t="str">
        <f t="shared" si="1"/>
        <v>B05</v>
      </c>
      <c r="Q51" s="29" t="str">
        <f t="shared" si="1"/>
        <v>C06</v>
      </c>
      <c r="R51" s="29" t="str">
        <f t="shared" si="1"/>
        <v>C07</v>
      </c>
      <c r="S51" s="29" t="str">
        <f t="shared" si="1"/>
        <v>C08</v>
      </c>
      <c r="T51" s="29" t="str">
        <f t="shared" si="1"/>
        <v>C09</v>
      </c>
      <c r="U51" s="29" t="str">
        <f t="shared" si="1"/>
        <v>C10</v>
      </c>
      <c r="V51" s="29" t="str">
        <f t="shared" si="1"/>
        <v>C11</v>
      </c>
      <c r="W51" s="29" t="str">
        <f t="shared" si="1"/>
        <v>C12</v>
      </c>
      <c r="X51" s="29" t="str">
        <f t="shared" si="1"/>
        <v>C13</v>
      </c>
      <c r="Y51" s="29" t="str">
        <f t="shared" si="1"/>
        <v>C14</v>
      </c>
      <c r="Z51" s="29" t="str">
        <f t="shared" si="1"/>
        <v>C15</v>
      </c>
      <c r="AA51" s="29" t="str">
        <f t="shared" si="1"/>
        <v>C16</v>
      </c>
      <c r="AB51" s="29" t="str">
        <f t="shared" si="1"/>
        <v>C17</v>
      </c>
      <c r="AC51" s="29" t="str">
        <f t="shared" si="1"/>
        <v>C18</v>
      </c>
      <c r="AD51" s="29" t="str">
        <f t="shared" si="1"/>
        <v>D19</v>
      </c>
      <c r="AE51" s="29" t="str">
        <f t="shared" si="1"/>
        <v>E20</v>
      </c>
      <c r="AF51" s="29" t="str">
        <f t="shared" si="1"/>
        <v>F21</v>
      </c>
      <c r="AG51" s="29" t="str">
        <f t="shared" si="1"/>
        <v>G22</v>
      </c>
      <c r="AH51" s="29" t="str">
        <f t="shared" si="1"/>
        <v>H23</v>
      </c>
      <c r="AI51" s="29" t="str">
        <f t="shared" si="1"/>
        <v>I24</v>
      </c>
      <c r="AJ51" s="29" t="str">
        <f t="shared" si="1"/>
        <v>J25</v>
      </c>
      <c r="AK51" s="29" t="str">
        <f t="shared" si="1"/>
        <v>K26</v>
      </c>
      <c r="AL51" s="29" t="str">
        <f t="shared" si="1"/>
        <v>L27</v>
      </c>
      <c r="AM51" s="29" t="str">
        <f t="shared" si="1"/>
        <v>M28</v>
      </c>
      <c r="AN51" s="29" t="str">
        <f t="shared" si="1"/>
        <v>N29</v>
      </c>
      <c r="AO51" s="29" t="str">
        <f t="shared" si="1"/>
        <v>O30</v>
      </c>
      <c r="AP51" s="29" t="str">
        <f t="shared" si="1"/>
        <v>P31</v>
      </c>
      <c r="AQ51" s="29" t="str">
        <f t="shared" si="1"/>
        <v>Q32</v>
      </c>
      <c r="AR51" s="29" t="str">
        <f t="shared" si="1"/>
        <v>R33</v>
      </c>
      <c r="AS51" s="29" t="str">
        <f t="shared" si="1"/>
        <v>S34</v>
      </c>
      <c r="AT51" s="29" t="str">
        <f t="shared" si="1"/>
        <v>T35</v>
      </c>
      <c r="AU51" s="29" t="str">
        <f t="shared" si="1"/>
        <v>U36</v>
      </c>
      <c r="AV51" s="29" t="str">
        <f t="shared" si="1"/>
        <v>Y37</v>
      </c>
      <c r="AW51" s="29" t="str">
        <f t="shared" si="1"/>
        <v>Z99</v>
      </c>
      <c r="AX51" s="63"/>
      <c r="AY51" s="64"/>
      <c r="AZ51" s="65"/>
      <c r="BA51" s="66" t="s">
        <v>151</v>
      </c>
      <c r="BB51" s="67" t="s">
        <v>152</v>
      </c>
      <c r="BC51" s="68" t="s">
        <v>153</v>
      </c>
      <c r="BD51" s="69" t="s">
        <v>154</v>
      </c>
      <c r="BE51" s="70" t="s">
        <v>155</v>
      </c>
      <c r="BF51" s="70"/>
      <c r="BG51" s="65"/>
      <c r="BH51" s="71"/>
      <c r="BI51" s="64"/>
      <c r="BK51" s="12"/>
      <c r="BL51" s="12"/>
    </row>
    <row r="52" spans="1:64" ht="12" thickTop="1" x14ac:dyDescent="0.3">
      <c r="A52" s="7" t="s">
        <v>63</v>
      </c>
      <c r="B52" s="11" t="s">
        <v>101</v>
      </c>
      <c r="C52" s="33">
        <v>992588</v>
      </c>
      <c r="D52" s="33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5">
        <v>170589</v>
      </c>
      <c r="M52" s="33">
        <v>52829</v>
      </c>
      <c r="N52" s="33">
        <v>299</v>
      </c>
      <c r="O52" s="33">
        <v>0</v>
      </c>
      <c r="P52" s="33">
        <v>0</v>
      </c>
      <c r="Q52" s="33">
        <v>165932</v>
      </c>
      <c r="R52" s="33">
        <v>7668</v>
      </c>
      <c r="S52" s="33">
        <v>0</v>
      </c>
      <c r="T52" s="33">
        <v>306</v>
      </c>
      <c r="U52" s="33">
        <v>0</v>
      </c>
      <c r="V52" s="33">
        <v>291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64357</v>
      </c>
      <c r="AJ52" s="33">
        <v>0</v>
      </c>
      <c r="AK52" s="33">
        <v>0</v>
      </c>
      <c r="AL52" s="33">
        <v>0</v>
      </c>
      <c r="AM52" s="33">
        <v>25</v>
      </c>
      <c r="AN52" s="33">
        <v>0</v>
      </c>
      <c r="AO52" s="33">
        <v>0</v>
      </c>
      <c r="AP52" s="33">
        <v>1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73">
        <v>462293</v>
      </c>
      <c r="AY52" s="54"/>
      <c r="AZ52" s="36">
        <v>71466</v>
      </c>
      <c r="BA52" s="74">
        <v>439358</v>
      </c>
      <c r="BB52" s="35">
        <v>439358</v>
      </c>
      <c r="BC52" s="75">
        <v>175709</v>
      </c>
      <c r="BD52" s="34">
        <v>263649</v>
      </c>
      <c r="BE52" s="76">
        <v>0</v>
      </c>
      <c r="BF52" s="76">
        <v>0</v>
      </c>
      <c r="BG52" s="34">
        <v>0</v>
      </c>
      <c r="BH52" s="77">
        <v>18910</v>
      </c>
      <c r="BI52" s="73"/>
      <c r="BK52" s="12"/>
      <c r="BL52" s="12"/>
    </row>
    <row r="53" spans="1:64" x14ac:dyDescent="0.3">
      <c r="A53" s="7" t="s">
        <v>64</v>
      </c>
      <c r="B53" s="11" t="s">
        <v>102</v>
      </c>
      <c r="C53" s="33">
        <v>204554</v>
      </c>
      <c r="D53" s="33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5">
        <v>490</v>
      </c>
      <c r="M53" s="33">
        <v>2047</v>
      </c>
      <c r="N53" s="33">
        <v>0</v>
      </c>
      <c r="O53" s="33">
        <v>0</v>
      </c>
      <c r="P53" s="33">
        <v>0</v>
      </c>
      <c r="Q53" s="33">
        <v>58254</v>
      </c>
      <c r="R53" s="33">
        <v>0</v>
      </c>
      <c r="S53" s="33">
        <v>0</v>
      </c>
      <c r="T53" s="33">
        <v>16</v>
      </c>
      <c r="U53" s="33">
        <v>0</v>
      </c>
      <c r="V53" s="33">
        <v>0</v>
      </c>
      <c r="W53" s="33">
        <v>22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33">
        <v>0</v>
      </c>
      <c r="AD53" s="33">
        <v>0</v>
      </c>
      <c r="AE53" s="33">
        <v>0</v>
      </c>
      <c r="AF53" s="33">
        <v>0</v>
      </c>
      <c r="AG53" s="33">
        <v>0</v>
      </c>
      <c r="AH53" s="33">
        <v>0</v>
      </c>
      <c r="AI53" s="33">
        <v>61992</v>
      </c>
      <c r="AJ53" s="33">
        <v>0</v>
      </c>
      <c r="AK53" s="33">
        <v>0</v>
      </c>
      <c r="AL53" s="33">
        <v>0</v>
      </c>
      <c r="AM53" s="33">
        <v>0</v>
      </c>
      <c r="AN53" s="33">
        <v>0</v>
      </c>
      <c r="AO53" s="33">
        <v>0</v>
      </c>
      <c r="AP53" s="33">
        <v>0</v>
      </c>
      <c r="AQ53" s="33">
        <v>0</v>
      </c>
      <c r="AR53" s="33">
        <v>0</v>
      </c>
      <c r="AS53" s="33">
        <v>0</v>
      </c>
      <c r="AT53" s="33">
        <v>0</v>
      </c>
      <c r="AU53" s="33">
        <v>0</v>
      </c>
      <c r="AV53" s="33">
        <v>0</v>
      </c>
      <c r="AW53" s="33">
        <v>0</v>
      </c>
      <c r="AX53" s="73">
        <v>122822</v>
      </c>
      <c r="AY53" s="54"/>
      <c r="AZ53" s="36">
        <v>536</v>
      </c>
      <c r="BA53" s="74">
        <v>72908</v>
      </c>
      <c r="BB53" s="35">
        <v>72908</v>
      </c>
      <c r="BC53" s="75">
        <v>17704</v>
      </c>
      <c r="BD53" s="34">
        <v>55203</v>
      </c>
      <c r="BE53" s="76">
        <v>0</v>
      </c>
      <c r="BF53" s="76">
        <v>0</v>
      </c>
      <c r="BG53" s="34">
        <v>5488</v>
      </c>
      <c r="BH53" s="77">
        <v>2788</v>
      </c>
      <c r="BI53" s="73"/>
      <c r="BK53" s="12"/>
      <c r="BL53" s="12"/>
    </row>
    <row r="54" spans="1:64" x14ac:dyDescent="0.3">
      <c r="A54" s="7" t="s">
        <v>65</v>
      </c>
      <c r="B54" s="11" t="s">
        <v>103</v>
      </c>
      <c r="C54" s="33">
        <v>63963</v>
      </c>
      <c r="D54" s="33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5">
        <v>0</v>
      </c>
      <c r="M54" s="33">
        <v>213</v>
      </c>
      <c r="N54" s="33">
        <v>808</v>
      </c>
      <c r="O54" s="33">
        <v>0</v>
      </c>
      <c r="P54" s="33">
        <v>0</v>
      </c>
      <c r="Q54" s="33">
        <v>822</v>
      </c>
      <c r="R54" s="33">
        <v>525</v>
      </c>
      <c r="S54" s="33">
        <v>0</v>
      </c>
      <c r="T54" s="33">
        <v>0</v>
      </c>
      <c r="U54" s="33">
        <v>15851</v>
      </c>
      <c r="V54" s="33">
        <v>11</v>
      </c>
      <c r="W54" s="33">
        <v>77</v>
      </c>
      <c r="X54" s="33">
        <v>0</v>
      </c>
      <c r="Y54" s="33">
        <v>0</v>
      </c>
      <c r="Z54" s="33">
        <v>326</v>
      </c>
      <c r="AA54" s="33">
        <v>0</v>
      </c>
      <c r="AB54" s="33">
        <v>1172</v>
      </c>
      <c r="AC54" s="33">
        <v>0</v>
      </c>
      <c r="AD54" s="33">
        <v>0</v>
      </c>
      <c r="AE54" s="33">
        <v>0</v>
      </c>
      <c r="AF54" s="33">
        <v>1990</v>
      </c>
      <c r="AG54" s="33">
        <v>0</v>
      </c>
      <c r="AH54" s="33">
        <v>0</v>
      </c>
      <c r="AI54" s="33">
        <v>1887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33">
        <v>0</v>
      </c>
      <c r="AS54" s="33">
        <v>0</v>
      </c>
      <c r="AT54" s="33">
        <v>0</v>
      </c>
      <c r="AU54" s="33">
        <v>0</v>
      </c>
      <c r="AV54" s="33">
        <v>0</v>
      </c>
      <c r="AW54" s="33">
        <v>0</v>
      </c>
      <c r="AX54" s="73">
        <v>23677</v>
      </c>
      <c r="AY54" s="54"/>
      <c r="AZ54" s="36">
        <v>564</v>
      </c>
      <c r="BA54" s="74">
        <v>39602</v>
      </c>
      <c r="BB54" s="35">
        <v>39602</v>
      </c>
      <c r="BC54" s="75">
        <v>16198</v>
      </c>
      <c r="BD54" s="34">
        <v>23404</v>
      </c>
      <c r="BE54" s="76">
        <v>0</v>
      </c>
      <c r="BF54" s="76">
        <v>0</v>
      </c>
      <c r="BG54" s="34">
        <v>0</v>
      </c>
      <c r="BH54" s="77">
        <v>115</v>
      </c>
      <c r="BI54" s="73"/>
      <c r="BK54" s="12"/>
      <c r="BL54" s="12"/>
    </row>
    <row r="55" spans="1:64" x14ac:dyDescent="0.3">
      <c r="A55" s="7" t="s">
        <v>66</v>
      </c>
      <c r="B55" s="11" t="s">
        <v>104</v>
      </c>
      <c r="C55" s="33">
        <v>35324</v>
      </c>
      <c r="D55" s="33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5">
        <v>0</v>
      </c>
      <c r="M55" s="33">
        <v>0</v>
      </c>
      <c r="N55" s="33">
        <v>0</v>
      </c>
      <c r="O55" s="33">
        <v>0</v>
      </c>
      <c r="P55" s="33">
        <v>0</v>
      </c>
      <c r="Q55" s="33">
        <v>15275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4388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  <c r="AR55" s="33">
        <v>0</v>
      </c>
      <c r="AS55" s="33">
        <v>0</v>
      </c>
      <c r="AT55" s="33">
        <v>0</v>
      </c>
      <c r="AU55" s="33">
        <v>0</v>
      </c>
      <c r="AV55" s="33">
        <v>0</v>
      </c>
      <c r="AW55" s="33">
        <v>0</v>
      </c>
      <c r="AX55" s="73">
        <v>19663</v>
      </c>
      <c r="AY55" s="54"/>
      <c r="AZ55" s="36">
        <v>0</v>
      </c>
      <c r="BA55" s="74">
        <v>15619</v>
      </c>
      <c r="BB55" s="35">
        <v>15619</v>
      </c>
      <c r="BC55" s="75">
        <v>1140</v>
      </c>
      <c r="BD55" s="34">
        <v>14478</v>
      </c>
      <c r="BE55" s="76">
        <v>0</v>
      </c>
      <c r="BF55" s="76">
        <v>0</v>
      </c>
      <c r="BG55" s="34">
        <v>0</v>
      </c>
      <c r="BH55" s="77">
        <v>0</v>
      </c>
      <c r="BI55" s="73"/>
      <c r="BK55" s="12"/>
      <c r="BL55" s="12"/>
    </row>
    <row r="56" spans="1:64" x14ac:dyDescent="0.3">
      <c r="A56" s="7" t="s">
        <v>67</v>
      </c>
      <c r="B56" s="11" t="s">
        <v>105</v>
      </c>
      <c r="C56" s="33">
        <v>125516</v>
      </c>
      <c r="D56" s="33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5">
        <v>0</v>
      </c>
      <c r="M56" s="33">
        <v>0</v>
      </c>
      <c r="N56" s="33">
        <v>0</v>
      </c>
      <c r="O56" s="33">
        <v>0</v>
      </c>
      <c r="P56" s="33">
        <v>1444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2704</v>
      </c>
      <c r="Z56" s="33">
        <v>114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45593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33">
        <v>0</v>
      </c>
      <c r="AW56" s="33">
        <v>0</v>
      </c>
      <c r="AX56" s="73">
        <v>49826</v>
      </c>
      <c r="AY56" s="54"/>
      <c r="AZ56" s="36">
        <v>59257</v>
      </c>
      <c r="BA56" s="74">
        <v>184</v>
      </c>
      <c r="BB56" s="35">
        <v>184</v>
      </c>
      <c r="BC56" s="75">
        <v>0</v>
      </c>
      <c r="BD56" s="34">
        <v>184</v>
      </c>
      <c r="BE56" s="76">
        <v>0</v>
      </c>
      <c r="BF56" s="76">
        <v>0</v>
      </c>
      <c r="BG56" s="34">
        <v>0</v>
      </c>
      <c r="BH56" s="77">
        <v>16275</v>
      </c>
      <c r="BI56" s="73"/>
      <c r="BK56" s="12"/>
      <c r="BL56" s="12"/>
    </row>
    <row r="57" spans="1:64" x14ac:dyDescent="0.3">
      <c r="A57" s="7" t="s">
        <v>68</v>
      </c>
      <c r="B57" s="11" t="s">
        <v>106</v>
      </c>
      <c r="C57" s="33">
        <v>834004</v>
      </c>
      <c r="D57" s="33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5">
        <v>0</v>
      </c>
      <c r="M57" s="33">
        <v>10356</v>
      </c>
      <c r="N57" s="33">
        <v>0</v>
      </c>
      <c r="O57" s="33">
        <v>1598</v>
      </c>
      <c r="P57" s="33">
        <v>0</v>
      </c>
      <c r="Q57" s="33">
        <v>95045</v>
      </c>
      <c r="R57" s="33">
        <v>20663</v>
      </c>
      <c r="S57" s="33">
        <v>0</v>
      </c>
      <c r="T57" s="33">
        <v>629</v>
      </c>
      <c r="U57" s="33">
        <v>0</v>
      </c>
      <c r="V57" s="33">
        <v>9942</v>
      </c>
      <c r="W57" s="33">
        <v>3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140445</v>
      </c>
      <c r="AJ57" s="33">
        <v>0</v>
      </c>
      <c r="AK57" s="33">
        <v>0</v>
      </c>
      <c r="AL57" s="33">
        <v>0</v>
      </c>
      <c r="AM57" s="33">
        <v>9</v>
      </c>
      <c r="AN57" s="33">
        <v>186</v>
      </c>
      <c r="AO57" s="33">
        <v>0</v>
      </c>
      <c r="AP57" s="33">
        <v>6</v>
      </c>
      <c r="AQ57" s="33">
        <v>2</v>
      </c>
      <c r="AR57" s="33">
        <v>0</v>
      </c>
      <c r="AS57" s="33">
        <v>0</v>
      </c>
      <c r="AT57" s="33">
        <v>0</v>
      </c>
      <c r="AU57" s="33">
        <v>0</v>
      </c>
      <c r="AV57" s="33">
        <v>0</v>
      </c>
      <c r="AW57" s="33">
        <v>0</v>
      </c>
      <c r="AX57" s="73">
        <v>278793</v>
      </c>
      <c r="AY57" s="54"/>
      <c r="AZ57" s="36">
        <v>57718</v>
      </c>
      <c r="BA57" s="74">
        <v>434087</v>
      </c>
      <c r="BB57" s="35">
        <v>434087</v>
      </c>
      <c r="BC57" s="75">
        <v>38659</v>
      </c>
      <c r="BD57" s="34">
        <v>395424</v>
      </c>
      <c r="BE57" s="76">
        <v>0</v>
      </c>
      <c r="BF57" s="76">
        <v>0</v>
      </c>
      <c r="BG57" s="34">
        <v>0</v>
      </c>
      <c r="BH57" s="77">
        <v>63374</v>
      </c>
      <c r="BI57" s="73"/>
      <c r="BK57" s="12"/>
      <c r="BL57" s="12"/>
    </row>
    <row r="58" spans="1:64" x14ac:dyDescent="0.3">
      <c r="A58" s="7" t="s">
        <v>69</v>
      </c>
      <c r="B58" s="11" t="s">
        <v>107</v>
      </c>
      <c r="C58" s="33">
        <v>193838</v>
      </c>
      <c r="D58" s="33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5">
        <v>0</v>
      </c>
      <c r="M58" s="33">
        <v>0</v>
      </c>
      <c r="N58" s="33">
        <v>0</v>
      </c>
      <c r="O58" s="33">
        <v>0</v>
      </c>
      <c r="P58" s="33">
        <v>22</v>
      </c>
      <c r="Q58" s="33">
        <v>519</v>
      </c>
      <c r="R58" s="33">
        <v>13192</v>
      </c>
      <c r="S58" s="33">
        <v>0</v>
      </c>
      <c r="T58" s="33">
        <v>178</v>
      </c>
      <c r="U58" s="33">
        <v>100</v>
      </c>
      <c r="V58" s="33">
        <v>31</v>
      </c>
      <c r="W58" s="33">
        <v>8</v>
      </c>
      <c r="X58" s="33">
        <v>1</v>
      </c>
      <c r="Y58" s="33">
        <v>1</v>
      </c>
      <c r="Z58" s="33">
        <v>17</v>
      </c>
      <c r="AA58" s="33">
        <v>19</v>
      </c>
      <c r="AB58" s="33">
        <v>20</v>
      </c>
      <c r="AC58" s="33">
        <v>1</v>
      </c>
      <c r="AD58" s="33">
        <v>5</v>
      </c>
      <c r="AE58" s="33">
        <v>44</v>
      </c>
      <c r="AF58" s="33">
        <v>29</v>
      </c>
      <c r="AG58" s="33">
        <v>977</v>
      </c>
      <c r="AH58" s="33">
        <v>213</v>
      </c>
      <c r="AI58" s="33">
        <v>82151</v>
      </c>
      <c r="AJ58" s="33">
        <v>331</v>
      </c>
      <c r="AK58" s="33">
        <v>6</v>
      </c>
      <c r="AL58" s="33">
        <v>269</v>
      </c>
      <c r="AM58" s="33">
        <v>502</v>
      </c>
      <c r="AN58" s="33">
        <v>568</v>
      </c>
      <c r="AO58" s="33">
        <v>448</v>
      </c>
      <c r="AP58" s="33">
        <v>229</v>
      </c>
      <c r="AQ58" s="33">
        <v>25</v>
      </c>
      <c r="AR58" s="33">
        <v>1091</v>
      </c>
      <c r="AS58" s="33">
        <v>313</v>
      </c>
      <c r="AT58" s="33">
        <v>0</v>
      </c>
      <c r="AU58" s="33">
        <v>0</v>
      </c>
      <c r="AV58" s="33">
        <v>0</v>
      </c>
      <c r="AW58" s="33">
        <v>0</v>
      </c>
      <c r="AX58" s="73">
        <v>101353</v>
      </c>
      <c r="AY58" s="54"/>
      <c r="AZ58" s="36">
        <v>20246</v>
      </c>
      <c r="BA58" s="74">
        <v>51324</v>
      </c>
      <c r="BB58" s="35">
        <v>51324</v>
      </c>
      <c r="BC58" s="75">
        <v>3257</v>
      </c>
      <c r="BD58" s="34">
        <v>48062</v>
      </c>
      <c r="BE58" s="76">
        <v>0</v>
      </c>
      <c r="BF58" s="76">
        <v>0</v>
      </c>
      <c r="BG58" s="34">
        <v>0</v>
      </c>
      <c r="BH58" s="77">
        <v>20610</v>
      </c>
      <c r="BI58" s="73"/>
      <c r="BK58" s="12"/>
      <c r="BL58" s="12"/>
    </row>
    <row r="59" spans="1:64" x14ac:dyDescent="0.3">
      <c r="A59" s="7" t="s">
        <v>70</v>
      </c>
      <c r="B59" s="11" t="s">
        <v>108</v>
      </c>
      <c r="C59" s="33">
        <v>12898</v>
      </c>
      <c r="D59" s="33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5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33">
        <v>0</v>
      </c>
      <c r="AD59" s="33">
        <v>0</v>
      </c>
      <c r="AE59" s="33">
        <v>0</v>
      </c>
      <c r="AF59" s="33">
        <v>0</v>
      </c>
      <c r="AG59" s="33">
        <v>0</v>
      </c>
      <c r="AH59" s="33">
        <v>0</v>
      </c>
      <c r="AI59" s="33">
        <v>7</v>
      </c>
      <c r="AJ59" s="33">
        <v>0</v>
      </c>
      <c r="AK59" s="33">
        <v>0</v>
      </c>
      <c r="AL59" s="33">
        <v>0</v>
      </c>
      <c r="AM59" s="33">
        <v>0</v>
      </c>
      <c r="AN59" s="33">
        <v>0</v>
      </c>
      <c r="AO59" s="33">
        <v>0</v>
      </c>
      <c r="AP59" s="33">
        <v>0</v>
      </c>
      <c r="AQ59" s="33">
        <v>0</v>
      </c>
      <c r="AR59" s="33">
        <v>7</v>
      </c>
      <c r="AS59" s="33">
        <v>0</v>
      </c>
      <c r="AT59" s="33">
        <v>0</v>
      </c>
      <c r="AU59" s="33">
        <v>0</v>
      </c>
      <c r="AV59" s="33">
        <v>0</v>
      </c>
      <c r="AW59" s="33">
        <v>0</v>
      </c>
      <c r="AX59" s="73">
        <v>14</v>
      </c>
      <c r="AY59" s="54"/>
      <c r="AZ59" s="36">
        <v>117</v>
      </c>
      <c r="BA59" s="74">
        <v>12780</v>
      </c>
      <c r="BB59" s="35">
        <v>12780</v>
      </c>
      <c r="BC59" s="75">
        <v>20</v>
      </c>
      <c r="BD59" s="34">
        <v>12760</v>
      </c>
      <c r="BE59" s="76">
        <v>0</v>
      </c>
      <c r="BF59" s="76">
        <v>0</v>
      </c>
      <c r="BG59" s="34">
        <v>0</v>
      </c>
      <c r="BH59" s="77">
        <v>0</v>
      </c>
      <c r="BI59" s="73"/>
      <c r="BK59" s="12"/>
      <c r="BL59" s="12"/>
    </row>
    <row r="60" spans="1:64" x14ac:dyDescent="0.3">
      <c r="A60" s="7" t="s">
        <v>71</v>
      </c>
      <c r="B60" s="11" t="s">
        <v>109</v>
      </c>
      <c r="C60" s="33">
        <v>302548</v>
      </c>
      <c r="D60" s="33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5">
        <v>0</v>
      </c>
      <c r="M60" s="33">
        <v>0</v>
      </c>
      <c r="N60" s="33">
        <v>0</v>
      </c>
      <c r="O60" s="33">
        <v>0</v>
      </c>
      <c r="P60" s="33">
        <v>9</v>
      </c>
      <c r="Q60" s="33">
        <v>0</v>
      </c>
      <c r="R60" s="33">
        <v>0</v>
      </c>
      <c r="S60" s="33">
        <v>0</v>
      </c>
      <c r="T60" s="33">
        <v>61248</v>
      </c>
      <c r="U60" s="33">
        <v>0</v>
      </c>
      <c r="V60" s="33">
        <v>1168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2252</v>
      </c>
      <c r="AC60" s="33">
        <v>52</v>
      </c>
      <c r="AD60" s="33">
        <v>0</v>
      </c>
      <c r="AE60" s="33">
        <v>2</v>
      </c>
      <c r="AF60" s="33">
        <v>131</v>
      </c>
      <c r="AG60" s="33">
        <v>373</v>
      </c>
      <c r="AH60" s="33">
        <v>0</v>
      </c>
      <c r="AI60" s="33">
        <v>858</v>
      </c>
      <c r="AJ60" s="33">
        <v>347</v>
      </c>
      <c r="AK60" s="33">
        <v>0</v>
      </c>
      <c r="AL60" s="33">
        <v>1</v>
      </c>
      <c r="AM60" s="33">
        <v>1472</v>
      </c>
      <c r="AN60" s="33">
        <v>2362</v>
      </c>
      <c r="AO60" s="33">
        <v>5810</v>
      </c>
      <c r="AP60" s="33">
        <v>16</v>
      </c>
      <c r="AQ60" s="33">
        <v>7744</v>
      </c>
      <c r="AR60" s="33">
        <v>452</v>
      </c>
      <c r="AS60" s="33">
        <v>2268</v>
      </c>
      <c r="AT60" s="33">
        <v>0</v>
      </c>
      <c r="AU60" s="33">
        <v>0</v>
      </c>
      <c r="AV60" s="33">
        <v>0</v>
      </c>
      <c r="AW60" s="33">
        <v>0</v>
      </c>
      <c r="AX60" s="73">
        <v>86557</v>
      </c>
      <c r="AY60" s="54"/>
      <c r="AZ60" s="36">
        <v>34886</v>
      </c>
      <c r="BA60" s="74">
        <v>173337</v>
      </c>
      <c r="BB60" s="35">
        <v>173337</v>
      </c>
      <c r="BC60" s="75">
        <v>571</v>
      </c>
      <c r="BD60" s="34">
        <v>172766</v>
      </c>
      <c r="BE60" s="76">
        <v>0</v>
      </c>
      <c r="BF60" s="76">
        <v>0</v>
      </c>
      <c r="BG60" s="34">
        <v>0</v>
      </c>
      <c r="BH60" s="77">
        <v>7700</v>
      </c>
      <c r="BI60" s="73"/>
      <c r="BK60" s="12"/>
      <c r="BL60" s="12"/>
    </row>
    <row r="61" spans="1:64" x14ac:dyDescent="0.3">
      <c r="A61" s="7" t="s">
        <v>72</v>
      </c>
      <c r="B61" s="11" t="s">
        <v>110</v>
      </c>
      <c r="C61" s="33">
        <v>159736</v>
      </c>
      <c r="D61" s="33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5">
        <v>47</v>
      </c>
      <c r="M61" s="33">
        <v>59</v>
      </c>
      <c r="N61" s="33">
        <v>4</v>
      </c>
      <c r="O61" s="33">
        <v>6</v>
      </c>
      <c r="P61" s="33">
        <v>1508</v>
      </c>
      <c r="Q61" s="33">
        <v>878</v>
      </c>
      <c r="R61" s="33">
        <v>1889</v>
      </c>
      <c r="S61" s="33">
        <v>0</v>
      </c>
      <c r="T61" s="33">
        <v>19</v>
      </c>
      <c r="U61" s="33">
        <v>12767</v>
      </c>
      <c r="V61" s="33">
        <v>517</v>
      </c>
      <c r="W61" s="33">
        <v>13</v>
      </c>
      <c r="X61" s="33">
        <v>222</v>
      </c>
      <c r="Y61" s="33">
        <v>4861</v>
      </c>
      <c r="Z61" s="33">
        <v>254</v>
      </c>
      <c r="AA61" s="33">
        <v>21</v>
      </c>
      <c r="AB61" s="33">
        <v>30188</v>
      </c>
      <c r="AC61" s="33">
        <v>2275</v>
      </c>
      <c r="AD61" s="33">
        <v>114</v>
      </c>
      <c r="AE61" s="33">
        <v>149</v>
      </c>
      <c r="AF61" s="33">
        <v>15991</v>
      </c>
      <c r="AG61" s="33">
        <v>2121</v>
      </c>
      <c r="AH61" s="33">
        <v>1485</v>
      </c>
      <c r="AI61" s="33">
        <v>675</v>
      </c>
      <c r="AJ61" s="33">
        <v>27876</v>
      </c>
      <c r="AK61" s="33">
        <v>1384</v>
      </c>
      <c r="AL61" s="33">
        <v>657</v>
      </c>
      <c r="AM61" s="33">
        <v>15289</v>
      </c>
      <c r="AN61" s="33">
        <v>1932</v>
      </c>
      <c r="AO61" s="33">
        <v>7730</v>
      </c>
      <c r="AP61" s="33">
        <v>3181</v>
      </c>
      <c r="AQ61" s="33">
        <v>4105</v>
      </c>
      <c r="AR61" s="33">
        <v>386</v>
      </c>
      <c r="AS61" s="33">
        <v>1344</v>
      </c>
      <c r="AT61" s="33">
        <v>0</v>
      </c>
      <c r="AU61" s="33">
        <v>0</v>
      </c>
      <c r="AV61" s="33">
        <v>0</v>
      </c>
      <c r="AW61" s="33">
        <v>0</v>
      </c>
      <c r="AX61" s="73">
        <v>139948</v>
      </c>
      <c r="AY61" s="54"/>
      <c r="AZ61" s="36">
        <v>8117</v>
      </c>
      <c r="BA61" s="74">
        <v>28374</v>
      </c>
      <c r="BB61" s="35">
        <v>28374</v>
      </c>
      <c r="BC61" s="75">
        <v>0</v>
      </c>
      <c r="BD61" s="34">
        <v>28374</v>
      </c>
      <c r="BE61" s="76">
        <v>0</v>
      </c>
      <c r="BF61" s="76">
        <v>0</v>
      </c>
      <c r="BG61" s="34">
        <v>0</v>
      </c>
      <c r="BH61" s="77">
        <v>-16649</v>
      </c>
      <c r="BI61" s="73"/>
      <c r="BK61" s="12"/>
      <c r="BL61" s="12"/>
    </row>
    <row r="62" spans="1:64" x14ac:dyDescent="0.3">
      <c r="A62" s="7" t="s">
        <v>73</v>
      </c>
      <c r="B62" s="11" t="s">
        <v>111</v>
      </c>
      <c r="C62" s="33">
        <v>652064</v>
      </c>
      <c r="D62" s="33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5">
        <v>24743</v>
      </c>
      <c r="M62" s="33">
        <v>1039</v>
      </c>
      <c r="N62" s="33">
        <v>1201</v>
      </c>
      <c r="O62" s="33">
        <v>260</v>
      </c>
      <c r="P62" s="33">
        <v>6329</v>
      </c>
      <c r="Q62" s="33">
        <v>4786</v>
      </c>
      <c r="R62" s="33">
        <v>4862</v>
      </c>
      <c r="S62" s="33">
        <v>0</v>
      </c>
      <c r="T62" s="33">
        <v>1618</v>
      </c>
      <c r="U62" s="33">
        <v>19545</v>
      </c>
      <c r="V62" s="33">
        <v>35535</v>
      </c>
      <c r="W62" s="33">
        <v>2255</v>
      </c>
      <c r="X62" s="33">
        <v>50415</v>
      </c>
      <c r="Y62" s="33">
        <v>14034</v>
      </c>
      <c r="Z62" s="33">
        <v>1479</v>
      </c>
      <c r="AA62" s="33">
        <v>303</v>
      </c>
      <c r="AB62" s="33">
        <v>29549</v>
      </c>
      <c r="AC62" s="33">
        <v>11612</v>
      </c>
      <c r="AD62" s="33">
        <v>51721</v>
      </c>
      <c r="AE62" s="33">
        <v>2387</v>
      </c>
      <c r="AF62" s="33">
        <v>30083</v>
      </c>
      <c r="AG62" s="33">
        <v>15855</v>
      </c>
      <c r="AH62" s="33">
        <v>117887</v>
      </c>
      <c r="AI62" s="33">
        <v>8380</v>
      </c>
      <c r="AJ62" s="33">
        <v>6796</v>
      </c>
      <c r="AK62" s="33">
        <v>2812</v>
      </c>
      <c r="AL62" s="33">
        <v>306</v>
      </c>
      <c r="AM62" s="33">
        <v>9448</v>
      </c>
      <c r="AN62" s="33">
        <v>9930</v>
      </c>
      <c r="AO62" s="33">
        <v>45487</v>
      </c>
      <c r="AP62" s="33">
        <v>3514</v>
      </c>
      <c r="AQ62" s="33">
        <v>3246</v>
      </c>
      <c r="AR62" s="33">
        <v>621</v>
      </c>
      <c r="AS62" s="33">
        <v>9748</v>
      </c>
      <c r="AT62" s="33">
        <v>0</v>
      </c>
      <c r="AU62" s="33">
        <v>0</v>
      </c>
      <c r="AV62" s="33">
        <v>0</v>
      </c>
      <c r="AW62" s="33">
        <v>0</v>
      </c>
      <c r="AX62" s="73">
        <v>527563</v>
      </c>
      <c r="AY62" s="54"/>
      <c r="AZ62" s="36">
        <v>56186</v>
      </c>
      <c r="BA62" s="74">
        <v>130165</v>
      </c>
      <c r="BB62" s="35">
        <v>130165</v>
      </c>
      <c r="BC62" s="75">
        <v>449</v>
      </c>
      <c r="BD62" s="34">
        <v>129716</v>
      </c>
      <c r="BE62" s="76">
        <v>0</v>
      </c>
      <c r="BF62" s="76">
        <v>0</v>
      </c>
      <c r="BG62" s="34">
        <v>0</v>
      </c>
      <c r="BH62" s="77">
        <v>-63788</v>
      </c>
      <c r="BI62" s="73"/>
      <c r="BK62" s="12"/>
      <c r="BL62" s="12"/>
    </row>
    <row r="63" spans="1:64" x14ac:dyDescent="0.3">
      <c r="A63" s="7" t="s">
        <v>74</v>
      </c>
      <c r="B63" s="11" t="s">
        <v>112</v>
      </c>
      <c r="C63" s="33">
        <v>81155</v>
      </c>
      <c r="D63" s="33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5">
        <v>0</v>
      </c>
      <c r="M63" s="33">
        <v>10</v>
      </c>
      <c r="N63" s="33">
        <v>0</v>
      </c>
      <c r="O63" s="33">
        <v>0</v>
      </c>
      <c r="P63" s="33">
        <v>0</v>
      </c>
      <c r="Q63" s="33">
        <v>137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21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19</v>
      </c>
      <c r="AD63" s="33">
        <v>48</v>
      </c>
      <c r="AE63" s="33">
        <v>26</v>
      </c>
      <c r="AF63" s="33">
        <v>185</v>
      </c>
      <c r="AG63" s="33">
        <v>0</v>
      </c>
      <c r="AH63" s="33">
        <v>0</v>
      </c>
      <c r="AI63" s="33">
        <v>391</v>
      </c>
      <c r="AJ63" s="33">
        <v>20</v>
      </c>
      <c r="AK63" s="33">
        <v>0</v>
      </c>
      <c r="AL63" s="33">
        <v>0</v>
      </c>
      <c r="AM63" s="33">
        <v>165</v>
      </c>
      <c r="AN63" s="33">
        <v>72</v>
      </c>
      <c r="AO63" s="33">
        <v>222</v>
      </c>
      <c r="AP63" s="33">
        <v>515</v>
      </c>
      <c r="AQ63" s="33">
        <v>8503</v>
      </c>
      <c r="AR63" s="33">
        <v>0</v>
      </c>
      <c r="AS63" s="33">
        <v>0</v>
      </c>
      <c r="AT63" s="33">
        <v>0</v>
      </c>
      <c r="AU63" s="33">
        <v>0</v>
      </c>
      <c r="AV63" s="33">
        <v>0</v>
      </c>
      <c r="AW63" s="33">
        <v>0</v>
      </c>
      <c r="AX63" s="73">
        <v>10337</v>
      </c>
      <c r="AY63" s="54"/>
      <c r="AZ63" s="36">
        <v>539</v>
      </c>
      <c r="BA63" s="74">
        <v>87079</v>
      </c>
      <c r="BB63" s="35">
        <v>87079</v>
      </c>
      <c r="BC63" s="75">
        <v>0</v>
      </c>
      <c r="BD63" s="34">
        <v>87079</v>
      </c>
      <c r="BE63" s="76">
        <v>0</v>
      </c>
      <c r="BF63" s="76">
        <v>0</v>
      </c>
      <c r="BG63" s="34">
        <v>0</v>
      </c>
      <c r="BH63" s="77">
        <v>-16749</v>
      </c>
      <c r="BI63" s="73"/>
      <c r="BK63" s="12"/>
      <c r="BL63" s="12"/>
    </row>
    <row r="64" spans="1:64" x14ac:dyDescent="0.3">
      <c r="A64" s="7" t="s">
        <v>75</v>
      </c>
      <c r="B64" s="11" t="s">
        <v>113</v>
      </c>
      <c r="C64" s="33">
        <v>121603</v>
      </c>
      <c r="D64" s="33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5">
        <v>1415</v>
      </c>
      <c r="M64" s="33">
        <v>16</v>
      </c>
      <c r="N64" s="33">
        <v>0</v>
      </c>
      <c r="O64" s="33">
        <v>0</v>
      </c>
      <c r="P64" s="33">
        <v>288</v>
      </c>
      <c r="Q64" s="33">
        <v>4676</v>
      </c>
      <c r="R64" s="33">
        <v>10239</v>
      </c>
      <c r="S64" s="33">
        <v>0</v>
      </c>
      <c r="T64" s="33">
        <v>822</v>
      </c>
      <c r="U64" s="33">
        <v>201</v>
      </c>
      <c r="V64" s="33">
        <v>7908</v>
      </c>
      <c r="W64" s="33">
        <v>43</v>
      </c>
      <c r="X64" s="33">
        <v>472</v>
      </c>
      <c r="Y64" s="33">
        <v>2940</v>
      </c>
      <c r="Z64" s="33">
        <v>66</v>
      </c>
      <c r="AA64" s="33">
        <v>0</v>
      </c>
      <c r="AB64" s="33">
        <v>445</v>
      </c>
      <c r="AC64" s="33">
        <v>3090</v>
      </c>
      <c r="AD64" s="33">
        <v>1464</v>
      </c>
      <c r="AE64" s="33">
        <v>127</v>
      </c>
      <c r="AF64" s="33">
        <v>1445</v>
      </c>
      <c r="AG64" s="33">
        <v>10117</v>
      </c>
      <c r="AH64" s="33">
        <v>34</v>
      </c>
      <c r="AI64" s="33">
        <v>164</v>
      </c>
      <c r="AJ64" s="33">
        <v>264</v>
      </c>
      <c r="AK64" s="33">
        <v>12</v>
      </c>
      <c r="AL64" s="33">
        <v>2</v>
      </c>
      <c r="AM64" s="33">
        <v>3240</v>
      </c>
      <c r="AN64" s="33">
        <v>121</v>
      </c>
      <c r="AO64" s="33">
        <v>1</v>
      </c>
      <c r="AP64" s="33">
        <v>3</v>
      </c>
      <c r="AQ64" s="33">
        <v>55</v>
      </c>
      <c r="AR64" s="33">
        <v>10</v>
      </c>
      <c r="AS64" s="33">
        <v>97</v>
      </c>
      <c r="AT64" s="33">
        <v>0</v>
      </c>
      <c r="AU64" s="33">
        <v>0</v>
      </c>
      <c r="AV64" s="33">
        <v>0</v>
      </c>
      <c r="AW64" s="33">
        <v>0</v>
      </c>
      <c r="AX64" s="73">
        <v>49779</v>
      </c>
      <c r="AY64" s="54"/>
      <c r="AZ64" s="36">
        <v>57807</v>
      </c>
      <c r="BA64" s="74">
        <v>14168</v>
      </c>
      <c r="BB64" s="35">
        <v>14168</v>
      </c>
      <c r="BC64" s="75">
        <v>0</v>
      </c>
      <c r="BD64" s="34">
        <v>14168</v>
      </c>
      <c r="BE64" s="76">
        <v>0</v>
      </c>
      <c r="BF64" s="76">
        <v>0</v>
      </c>
      <c r="BG64" s="34">
        <v>0</v>
      </c>
      <c r="BH64" s="77">
        <v>-64</v>
      </c>
      <c r="BI64" s="73"/>
      <c r="BK64" s="12"/>
      <c r="BL64" s="12"/>
    </row>
    <row r="65" spans="1:64" x14ac:dyDescent="0.3">
      <c r="A65" s="7" t="s">
        <v>76</v>
      </c>
      <c r="B65" s="11" t="s">
        <v>114</v>
      </c>
      <c r="C65" s="33">
        <v>220085</v>
      </c>
      <c r="D65" s="33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5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144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49437</v>
      </c>
      <c r="Z65" s="33">
        <v>619</v>
      </c>
      <c r="AA65" s="33">
        <v>0</v>
      </c>
      <c r="AB65" s="33">
        <v>255</v>
      </c>
      <c r="AC65" s="33">
        <v>0</v>
      </c>
      <c r="AD65" s="33">
        <v>0</v>
      </c>
      <c r="AE65" s="33">
        <v>15</v>
      </c>
      <c r="AF65" s="33">
        <v>86534</v>
      </c>
      <c r="AG65" s="33">
        <v>0</v>
      </c>
      <c r="AH65" s="33">
        <v>0</v>
      </c>
      <c r="AI65" s="33">
        <v>211</v>
      </c>
      <c r="AJ65" s="33">
        <v>0</v>
      </c>
      <c r="AK65" s="33">
        <v>0</v>
      </c>
      <c r="AL65" s="33">
        <v>0</v>
      </c>
      <c r="AM65" s="33">
        <v>0</v>
      </c>
      <c r="AN65" s="33">
        <v>0</v>
      </c>
      <c r="AO65" s="33">
        <v>0</v>
      </c>
      <c r="AP65" s="33">
        <v>1</v>
      </c>
      <c r="AQ65" s="33">
        <v>0</v>
      </c>
      <c r="AR65" s="33">
        <v>0</v>
      </c>
      <c r="AS65" s="33">
        <v>0</v>
      </c>
      <c r="AT65" s="33">
        <v>0</v>
      </c>
      <c r="AU65" s="33">
        <v>0</v>
      </c>
      <c r="AV65" s="33">
        <v>0</v>
      </c>
      <c r="AW65" s="33">
        <v>0</v>
      </c>
      <c r="AX65" s="73">
        <v>137130</v>
      </c>
      <c r="AY65" s="54"/>
      <c r="AZ65" s="36">
        <v>62763</v>
      </c>
      <c r="BA65" s="74">
        <v>12205</v>
      </c>
      <c r="BB65" s="35">
        <v>12205</v>
      </c>
      <c r="BC65" s="75">
        <v>0</v>
      </c>
      <c r="BD65" s="34">
        <v>12205</v>
      </c>
      <c r="BE65" s="76">
        <v>0</v>
      </c>
      <c r="BF65" s="76">
        <v>0</v>
      </c>
      <c r="BG65" s="34">
        <v>0</v>
      </c>
      <c r="BH65" s="77">
        <v>8423</v>
      </c>
      <c r="BI65" s="73"/>
      <c r="BK65" s="12"/>
      <c r="BL65" s="12"/>
    </row>
    <row r="66" spans="1:64" x14ac:dyDescent="0.3">
      <c r="A66" s="7" t="s">
        <v>77</v>
      </c>
      <c r="B66" s="11" t="s">
        <v>115</v>
      </c>
      <c r="C66" s="33">
        <v>186200</v>
      </c>
      <c r="D66" s="33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5">
        <v>799</v>
      </c>
      <c r="M66" s="33">
        <v>39</v>
      </c>
      <c r="N66" s="33">
        <v>18</v>
      </c>
      <c r="O66" s="33">
        <v>30</v>
      </c>
      <c r="P66" s="33">
        <v>1793</v>
      </c>
      <c r="Q66" s="33">
        <v>1174</v>
      </c>
      <c r="R66" s="33">
        <v>1695</v>
      </c>
      <c r="S66" s="33">
        <v>0</v>
      </c>
      <c r="T66" s="33">
        <v>341</v>
      </c>
      <c r="U66" s="33">
        <v>984</v>
      </c>
      <c r="V66" s="33">
        <v>339</v>
      </c>
      <c r="W66" s="33">
        <v>30</v>
      </c>
      <c r="X66" s="33">
        <v>380</v>
      </c>
      <c r="Y66" s="33">
        <v>3379</v>
      </c>
      <c r="Z66" s="33">
        <v>41556</v>
      </c>
      <c r="AA66" s="33">
        <v>27</v>
      </c>
      <c r="AB66" s="33">
        <v>346</v>
      </c>
      <c r="AC66" s="33">
        <v>643</v>
      </c>
      <c r="AD66" s="33">
        <v>1840</v>
      </c>
      <c r="AE66" s="33">
        <v>144</v>
      </c>
      <c r="AF66" s="33">
        <v>2927</v>
      </c>
      <c r="AG66" s="33">
        <v>2666</v>
      </c>
      <c r="AH66" s="33">
        <v>2200</v>
      </c>
      <c r="AI66" s="33">
        <v>1365</v>
      </c>
      <c r="AJ66" s="33">
        <v>2026</v>
      </c>
      <c r="AK66" s="33">
        <v>59</v>
      </c>
      <c r="AL66" s="33">
        <v>43</v>
      </c>
      <c r="AM66" s="33">
        <v>3580</v>
      </c>
      <c r="AN66" s="33">
        <v>1181</v>
      </c>
      <c r="AO66" s="33">
        <v>260</v>
      </c>
      <c r="AP66" s="33">
        <v>997</v>
      </c>
      <c r="AQ66" s="33">
        <v>996</v>
      </c>
      <c r="AR66" s="33">
        <v>156</v>
      </c>
      <c r="AS66" s="33">
        <v>364</v>
      </c>
      <c r="AT66" s="33">
        <v>0</v>
      </c>
      <c r="AU66" s="33">
        <v>0</v>
      </c>
      <c r="AV66" s="33">
        <v>0</v>
      </c>
      <c r="AW66" s="33">
        <v>0</v>
      </c>
      <c r="AX66" s="73">
        <v>74373</v>
      </c>
      <c r="AY66" s="54"/>
      <c r="AZ66" s="36">
        <v>27463</v>
      </c>
      <c r="BA66" s="74">
        <v>8154</v>
      </c>
      <c r="BB66" s="35">
        <v>8154</v>
      </c>
      <c r="BC66" s="75">
        <v>0</v>
      </c>
      <c r="BD66" s="34">
        <v>8154</v>
      </c>
      <c r="BE66" s="76">
        <v>0</v>
      </c>
      <c r="BF66" s="76">
        <v>0</v>
      </c>
      <c r="BG66" s="34">
        <v>95670</v>
      </c>
      <c r="BH66" s="77">
        <v>-19493</v>
      </c>
      <c r="BI66" s="73"/>
      <c r="BK66" s="12"/>
      <c r="BL66" s="12"/>
    </row>
    <row r="67" spans="1:64" x14ac:dyDescent="0.3">
      <c r="A67" s="7" t="s">
        <v>78</v>
      </c>
      <c r="B67" s="11" t="s">
        <v>116</v>
      </c>
      <c r="C67" s="33">
        <v>325902</v>
      </c>
      <c r="D67" s="33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5">
        <v>45</v>
      </c>
      <c r="M67" s="33">
        <v>33</v>
      </c>
      <c r="N67" s="33">
        <v>3</v>
      </c>
      <c r="O67" s="33">
        <v>4</v>
      </c>
      <c r="P67" s="33">
        <v>889</v>
      </c>
      <c r="Q67" s="33">
        <v>402</v>
      </c>
      <c r="R67" s="33">
        <v>888</v>
      </c>
      <c r="S67" s="33">
        <v>0</v>
      </c>
      <c r="T67" s="33">
        <v>17</v>
      </c>
      <c r="U67" s="33">
        <v>2653</v>
      </c>
      <c r="V67" s="33">
        <v>285</v>
      </c>
      <c r="W67" s="33">
        <v>7</v>
      </c>
      <c r="X67" s="33">
        <v>128</v>
      </c>
      <c r="Y67" s="33">
        <v>2920</v>
      </c>
      <c r="Z67" s="33">
        <v>155</v>
      </c>
      <c r="AA67" s="33">
        <v>24089</v>
      </c>
      <c r="AB67" s="33">
        <v>114</v>
      </c>
      <c r="AC67" s="33">
        <v>10172</v>
      </c>
      <c r="AD67" s="33">
        <v>529</v>
      </c>
      <c r="AE67" s="33">
        <v>116</v>
      </c>
      <c r="AF67" s="33">
        <v>1774</v>
      </c>
      <c r="AG67" s="33">
        <v>1620</v>
      </c>
      <c r="AH67" s="33">
        <v>1597</v>
      </c>
      <c r="AI67" s="33">
        <v>556</v>
      </c>
      <c r="AJ67" s="33">
        <v>8857</v>
      </c>
      <c r="AK67" s="33">
        <v>403</v>
      </c>
      <c r="AL67" s="33">
        <v>230</v>
      </c>
      <c r="AM67" s="33">
        <v>2659</v>
      </c>
      <c r="AN67" s="33">
        <v>447</v>
      </c>
      <c r="AO67" s="33">
        <v>1277</v>
      </c>
      <c r="AP67" s="33">
        <v>619</v>
      </c>
      <c r="AQ67" s="33">
        <v>2440</v>
      </c>
      <c r="AR67" s="33">
        <v>240</v>
      </c>
      <c r="AS67" s="33">
        <v>515</v>
      </c>
      <c r="AT67" s="33">
        <v>0</v>
      </c>
      <c r="AU67" s="33">
        <v>0</v>
      </c>
      <c r="AV67" s="33">
        <v>0</v>
      </c>
      <c r="AW67" s="33">
        <v>0</v>
      </c>
      <c r="AX67" s="73">
        <v>66685</v>
      </c>
      <c r="AY67" s="54"/>
      <c r="AZ67" s="36">
        <v>44029</v>
      </c>
      <c r="BA67" s="74">
        <v>28677</v>
      </c>
      <c r="BB67" s="35">
        <v>28677</v>
      </c>
      <c r="BC67" s="75">
        <v>0</v>
      </c>
      <c r="BD67" s="34">
        <v>28677</v>
      </c>
      <c r="BE67" s="76">
        <v>0</v>
      </c>
      <c r="BF67" s="76">
        <v>0</v>
      </c>
      <c r="BG67" s="34">
        <v>161368</v>
      </c>
      <c r="BH67" s="77">
        <v>25697</v>
      </c>
      <c r="BI67" s="73"/>
      <c r="BK67" s="12"/>
      <c r="BL67" s="12"/>
    </row>
    <row r="68" spans="1:64" x14ac:dyDescent="0.3">
      <c r="A68" s="7" t="s">
        <v>79</v>
      </c>
      <c r="B68" s="11" t="s">
        <v>117</v>
      </c>
      <c r="C68" s="33">
        <v>136073</v>
      </c>
      <c r="D68" s="33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5">
        <v>38</v>
      </c>
      <c r="M68" s="33">
        <v>32</v>
      </c>
      <c r="N68" s="33">
        <v>6</v>
      </c>
      <c r="O68" s="33">
        <v>4</v>
      </c>
      <c r="P68" s="33">
        <v>826</v>
      </c>
      <c r="Q68" s="33">
        <v>401</v>
      </c>
      <c r="R68" s="33">
        <v>839</v>
      </c>
      <c r="S68" s="33">
        <v>2</v>
      </c>
      <c r="T68" s="33">
        <v>2990</v>
      </c>
      <c r="U68" s="33">
        <v>4306</v>
      </c>
      <c r="V68" s="33">
        <v>286</v>
      </c>
      <c r="W68" s="33">
        <v>17</v>
      </c>
      <c r="X68" s="33">
        <v>124</v>
      </c>
      <c r="Y68" s="33">
        <v>3639</v>
      </c>
      <c r="Z68" s="33">
        <v>1056</v>
      </c>
      <c r="AA68" s="33">
        <v>22</v>
      </c>
      <c r="AB68" s="33">
        <v>44</v>
      </c>
      <c r="AC68" s="33">
        <v>1121</v>
      </c>
      <c r="AD68" s="33">
        <v>186</v>
      </c>
      <c r="AE68" s="33">
        <v>72</v>
      </c>
      <c r="AF68" s="33">
        <v>1451</v>
      </c>
      <c r="AG68" s="33">
        <v>532</v>
      </c>
      <c r="AH68" s="33">
        <v>3369</v>
      </c>
      <c r="AI68" s="33">
        <v>417</v>
      </c>
      <c r="AJ68" s="33">
        <v>2592</v>
      </c>
      <c r="AK68" s="33">
        <v>408</v>
      </c>
      <c r="AL68" s="33">
        <v>65</v>
      </c>
      <c r="AM68" s="33">
        <v>2193</v>
      </c>
      <c r="AN68" s="33">
        <v>286</v>
      </c>
      <c r="AO68" s="33">
        <v>8767</v>
      </c>
      <c r="AP68" s="33">
        <v>6214</v>
      </c>
      <c r="AQ68" s="33">
        <v>2570</v>
      </c>
      <c r="AR68" s="33">
        <v>260</v>
      </c>
      <c r="AS68" s="33">
        <v>3939</v>
      </c>
      <c r="AT68" s="33">
        <v>0</v>
      </c>
      <c r="AU68" s="33">
        <v>0</v>
      </c>
      <c r="AV68" s="33">
        <v>0</v>
      </c>
      <c r="AW68" s="33">
        <v>0</v>
      </c>
      <c r="AX68" s="73">
        <v>49075</v>
      </c>
      <c r="AY68" s="54"/>
      <c r="AZ68" s="36">
        <v>15945</v>
      </c>
      <c r="BA68" s="74">
        <v>31078</v>
      </c>
      <c r="BB68" s="35">
        <v>31078</v>
      </c>
      <c r="BC68" s="75">
        <v>0</v>
      </c>
      <c r="BD68" s="34">
        <v>31078</v>
      </c>
      <c r="BE68" s="76">
        <v>0</v>
      </c>
      <c r="BF68" s="76">
        <v>0</v>
      </c>
      <c r="BG68" s="34">
        <v>39665</v>
      </c>
      <c r="BH68" s="77">
        <v>242</v>
      </c>
      <c r="BI68" s="73"/>
      <c r="BK68" s="12"/>
      <c r="BL68" s="12"/>
    </row>
    <row r="69" spans="1:64" x14ac:dyDescent="0.3">
      <c r="A69" s="7" t="s">
        <v>80</v>
      </c>
      <c r="B69" s="11" t="s">
        <v>118</v>
      </c>
      <c r="C69" s="33">
        <v>91895</v>
      </c>
      <c r="D69" s="33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5">
        <v>336</v>
      </c>
      <c r="M69" s="33">
        <v>9</v>
      </c>
      <c r="N69" s="33">
        <v>9</v>
      </c>
      <c r="O69" s="33">
        <v>9</v>
      </c>
      <c r="P69" s="33">
        <v>274</v>
      </c>
      <c r="Q69" s="33">
        <v>856</v>
      </c>
      <c r="R69" s="33">
        <v>316</v>
      </c>
      <c r="S69" s="33">
        <v>0</v>
      </c>
      <c r="T69" s="33">
        <v>154</v>
      </c>
      <c r="U69" s="33">
        <v>1101</v>
      </c>
      <c r="V69" s="33">
        <v>218</v>
      </c>
      <c r="W69" s="33">
        <v>15</v>
      </c>
      <c r="X69" s="33">
        <v>196</v>
      </c>
      <c r="Y69" s="33">
        <v>1968</v>
      </c>
      <c r="Z69" s="33">
        <v>413</v>
      </c>
      <c r="AA69" s="33">
        <v>88</v>
      </c>
      <c r="AB69" s="33">
        <v>73</v>
      </c>
      <c r="AC69" s="33">
        <v>455</v>
      </c>
      <c r="AD69" s="33">
        <v>6526</v>
      </c>
      <c r="AE69" s="33">
        <v>294</v>
      </c>
      <c r="AF69" s="33">
        <v>5028</v>
      </c>
      <c r="AG69" s="33">
        <v>5402</v>
      </c>
      <c r="AH69" s="33">
        <v>6735</v>
      </c>
      <c r="AI69" s="33">
        <v>1017</v>
      </c>
      <c r="AJ69" s="33">
        <v>9857</v>
      </c>
      <c r="AK69" s="33">
        <v>431</v>
      </c>
      <c r="AL69" s="33">
        <v>5054</v>
      </c>
      <c r="AM69" s="33">
        <v>4271</v>
      </c>
      <c r="AN69" s="33">
        <v>1349</v>
      </c>
      <c r="AO69" s="33">
        <v>94</v>
      </c>
      <c r="AP69" s="33">
        <v>1568</v>
      </c>
      <c r="AQ69" s="33">
        <v>2151</v>
      </c>
      <c r="AR69" s="33">
        <v>467</v>
      </c>
      <c r="AS69" s="33">
        <v>166</v>
      </c>
      <c r="AT69" s="33">
        <v>0</v>
      </c>
      <c r="AU69" s="33">
        <v>0</v>
      </c>
      <c r="AV69" s="33">
        <v>0</v>
      </c>
      <c r="AW69" s="33">
        <v>0</v>
      </c>
      <c r="AX69" s="73">
        <v>56902</v>
      </c>
      <c r="AY69" s="54"/>
      <c r="AZ69" s="36">
        <v>4080</v>
      </c>
      <c r="BA69" s="74">
        <v>0</v>
      </c>
      <c r="BB69" s="35">
        <v>0</v>
      </c>
      <c r="BC69" s="75">
        <v>0</v>
      </c>
      <c r="BD69" s="34">
        <v>0</v>
      </c>
      <c r="BE69" s="76">
        <v>0</v>
      </c>
      <c r="BF69" s="76">
        <v>0</v>
      </c>
      <c r="BG69" s="34">
        <v>31065</v>
      </c>
      <c r="BH69" s="77">
        <v>323</v>
      </c>
      <c r="BI69" s="73"/>
      <c r="BK69" s="12"/>
      <c r="BL69" s="12"/>
    </row>
    <row r="70" spans="1:64" x14ac:dyDescent="0.3">
      <c r="A70" s="7" t="s">
        <v>81</v>
      </c>
      <c r="B70" s="11" t="s">
        <v>119</v>
      </c>
      <c r="C70" s="33">
        <v>290160</v>
      </c>
      <c r="D70" s="33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5">
        <v>1083</v>
      </c>
      <c r="M70" s="33">
        <v>31</v>
      </c>
      <c r="N70" s="33">
        <v>116</v>
      </c>
      <c r="O70" s="33">
        <v>24</v>
      </c>
      <c r="P70" s="33">
        <v>3947</v>
      </c>
      <c r="Q70" s="33">
        <v>4072</v>
      </c>
      <c r="R70" s="33">
        <v>2441</v>
      </c>
      <c r="S70" s="33">
        <v>0</v>
      </c>
      <c r="T70" s="33">
        <v>1825</v>
      </c>
      <c r="U70" s="33">
        <v>2669</v>
      </c>
      <c r="V70" s="33">
        <v>1162</v>
      </c>
      <c r="W70" s="33">
        <v>163</v>
      </c>
      <c r="X70" s="33">
        <v>751</v>
      </c>
      <c r="Y70" s="33">
        <v>10308</v>
      </c>
      <c r="Z70" s="33">
        <v>3968</v>
      </c>
      <c r="AA70" s="33">
        <v>375</v>
      </c>
      <c r="AB70" s="33">
        <v>812</v>
      </c>
      <c r="AC70" s="33">
        <v>2495</v>
      </c>
      <c r="AD70" s="33">
        <v>48684</v>
      </c>
      <c r="AE70" s="33">
        <v>2161</v>
      </c>
      <c r="AF70" s="33">
        <v>1739</v>
      </c>
      <c r="AG70" s="33">
        <v>12627</v>
      </c>
      <c r="AH70" s="33">
        <v>5093</v>
      </c>
      <c r="AI70" s="33">
        <v>7082</v>
      </c>
      <c r="AJ70" s="33">
        <v>7333</v>
      </c>
      <c r="AK70" s="33">
        <v>2425</v>
      </c>
      <c r="AL70" s="33">
        <v>435</v>
      </c>
      <c r="AM70" s="33">
        <v>5415</v>
      </c>
      <c r="AN70" s="33">
        <v>808</v>
      </c>
      <c r="AO70" s="33">
        <v>9711</v>
      </c>
      <c r="AP70" s="33">
        <v>3250</v>
      </c>
      <c r="AQ70" s="33">
        <v>3010</v>
      </c>
      <c r="AR70" s="33">
        <v>541</v>
      </c>
      <c r="AS70" s="33">
        <v>2724</v>
      </c>
      <c r="AT70" s="33">
        <v>0</v>
      </c>
      <c r="AU70" s="33">
        <v>0</v>
      </c>
      <c r="AV70" s="33">
        <v>0</v>
      </c>
      <c r="AW70" s="33">
        <v>0</v>
      </c>
      <c r="AX70" s="73">
        <v>149280</v>
      </c>
      <c r="AY70" s="54"/>
      <c r="AZ70" s="36">
        <v>79512</v>
      </c>
      <c r="BA70" s="74">
        <v>61297</v>
      </c>
      <c r="BB70" s="35">
        <v>61297</v>
      </c>
      <c r="BC70" s="75">
        <v>56</v>
      </c>
      <c r="BD70" s="34">
        <v>61241</v>
      </c>
      <c r="BE70" s="76">
        <v>0</v>
      </c>
      <c r="BF70" s="76">
        <v>0</v>
      </c>
      <c r="BG70" s="34">
        <v>0</v>
      </c>
      <c r="BH70" s="77">
        <v>0</v>
      </c>
      <c r="BI70" s="73"/>
      <c r="BK70" s="12"/>
      <c r="BL70" s="12"/>
    </row>
    <row r="71" spans="1:64" x14ac:dyDescent="0.3">
      <c r="A71" s="7" t="s">
        <v>82</v>
      </c>
      <c r="B71" s="11" t="s">
        <v>120</v>
      </c>
      <c r="C71" s="33">
        <v>93555</v>
      </c>
      <c r="D71" s="33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5">
        <v>35</v>
      </c>
      <c r="M71" s="33">
        <v>0</v>
      </c>
      <c r="N71" s="33">
        <v>2</v>
      </c>
      <c r="O71" s="33">
        <v>0</v>
      </c>
      <c r="P71" s="33">
        <v>17</v>
      </c>
      <c r="Q71" s="33">
        <v>214</v>
      </c>
      <c r="R71" s="33">
        <v>1255</v>
      </c>
      <c r="S71" s="33">
        <v>0</v>
      </c>
      <c r="T71" s="33">
        <v>349</v>
      </c>
      <c r="U71" s="33">
        <v>129</v>
      </c>
      <c r="V71" s="33">
        <v>396</v>
      </c>
      <c r="W71" s="33">
        <v>24</v>
      </c>
      <c r="X71" s="33">
        <v>219</v>
      </c>
      <c r="Y71" s="33">
        <v>322</v>
      </c>
      <c r="Z71" s="33">
        <v>48</v>
      </c>
      <c r="AA71" s="33">
        <v>173</v>
      </c>
      <c r="AB71" s="33">
        <v>409</v>
      </c>
      <c r="AC71" s="33">
        <v>26</v>
      </c>
      <c r="AD71" s="33">
        <v>104</v>
      </c>
      <c r="AE71" s="33">
        <v>10</v>
      </c>
      <c r="AF71" s="33">
        <v>1635</v>
      </c>
      <c r="AG71" s="33">
        <v>3664</v>
      </c>
      <c r="AH71" s="33">
        <v>644</v>
      </c>
      <c r="AI71" s="33">
        <v>2773</v>
      </c>
      <c r="AJ71" s="33">
        <v>251</v>
      </c>
      <c r="AK71" s="33">
        <v>382</v>
      </c>
      <c r="AL71" s="33">
        <v>56</v>
      </c>
      <c r="AM71" s="33">
        <v>434</v>
      </c>
      <c r="AN71" s="33">
        <v>314</v>
      </c>
      <c r="AO71" s="33">
        <v>1535</v>
      </c>
      <c r="AP71" s="33">
        <v>827</v>
      </c>
      <c r="AQ71" s="33">
        <v>1812</v>
      </c>
      <c r="AR71" s="33">
        <v>6</v>
      </c>
      <c r="AS71" s="33">
        <v>3867</v>
      </c>
      <c r="AT71" s="33">
        <v>0</v>
      </c>
      <c r="AU71" s="33">
        <v>0</v>
      </c>
      <c r="AV71" s="33">
        <v>0</v>
      </c>
      <c r="AW71" s="33">
        <v>0</v>
      </c>
      <c r="AX71" s="73">
        <v>21929</v>
      </c>
      <c r="AY71" s="54"/>
      <c r="AZ71" s="36">
        <v>0</v>
      </c>
      <c r="BA71" s="74">
        <v>72646</v>
      </c>
      <c r="BB71" s="35">
        <v>71888</v>
      </c>
      <c r="BC71" s="75">
        <v>30737</v>
      </c>
      <c r="BD71" s="34">
        <v>41153</v>
      </c>
      <c r="BE71" s="76">
        <v>756</v>
      </c>
      <c r="BF71" s="76">
        <v>0</v>
      </c>
      <c r="BG71" s="34">
        <v>0</v>
      </c>
      <c r="BH71" s="77">
        <v>-1056</v>
      </c>
      <c r="BI71" s="73"/>
      <c r="BK71" s="12"/>
      <c r="BL71" s="12"/>
    </row>
    <row r="72" spans="1:64" x14ac:dyDescent="0.3">
      <c r="A72" s="7" t="s">
        <v>83</v>
      </c>
      <c r="B72" s="11" t="s">
        <v>121</v>
      </c>
      <c r="C72" s="33">
        <v>359110</v>
      </c>
      <c r="D72" s="33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5">
        <v>154</v>
      </c>
      <c r="M72" s="33">
        <v>12</v>
      </c>
      <c r="N72" s="33">
        <v>3</v>
      </c>
      <c r="O72" s="33">
        <v>0</v>
      </c>
      <c r="P72" s="33">
        <v>340</v>
      </c>
      <c r="Q72" s="33">
        <v>393</v>
      </c>
      <c r="R72" s="33">
        <v>628</v>
      </c>
      <c r="S72" s="33">
        <v>0</v>
      </c>
      <c r="T72" s="33">
        <v>23</v>
      </c>
      <c r="U72" s="33">
        <v>262</v>
      </c>
      <c r="V72" s="33">
        <v>103</v>
      </c>
      <c r="W72" s="33">
        <v>62</v>
      </c>
      <c r="X72" s="33">
        <v>163</v>
      </c>
      <c r="Y72" s="33">
        <v>412</v>
      </c>
      <c r="Z72" s="33">
        <v>100</v>
      </c>
      <c r="AA72" s="33">
        <v>0</v>
      </c>
      <c r="AB72" s="33">
        <v>19</v>
      </c>
      <c r="AC72" s="33">
        <v>107</v>
      </c>
      <c r="AD72" s="33">
        <v>217</v>
      </c>
      <c r="AE72" s="33">
        <v>277</v>
      </c>
      <c r="AF72" s="33">
        <v>1248</v>
      </c>
      <c r="AG72" s="33">
        <v>2478</v>
      </c>
      <c r="AH72" s="33">
        <v>1751</v>
      </c>
      <c r="AI72" s="33">
        <v>455</v>
      </c>
      <c r="AJ72" s="33">
        <v>3326</v>
      </c>
      <c r="AK72" s="33">
        <v>669</v>
      </c>
      <c r="AL72" s="33">
        <v>812</v>
      </c>
      <c r="AM72" s="33">
        <v>1621</v>
      </c>
      <c r="AN72" s="33">
        <v>330</v>
      </c>
      <c r="AO72" s="33">
        <v>0</v>
      </c>
      <c r="AP72" s="33">
        <v>1024</v>
      </c>
      <c r="AQ72" s="33">
        <v>790</v>
      </c>
      <c r="AR72" s="33">
        <v>179</v>
      </c>
      <c r="AS72" s="33">
        <v>321</v>
      </c>
      <c r="AT72" s="33">
        <v>0</v>
      </c>
      <c r="AU72" s="33">
        <v>0</v>
      </c>
      <c r="AV72" s="33">
        <v>0</v>
      </c>
      <c r="AW72" s="33">
        <v>0</v>
      </c>
      <c r="AX72" s="73">
        <v>18279</v>
      </c>
      <c r="AY72" s="54"/>
      <c r="AZ72" s="36">
        <v>2928</v>
      </c>
      <c r="BA72" s="74">
        <v>4644</v>
      </c>
      <c r="BB72" s="35">
        <v>4644</v>
      </c>
      <c r="BC72" s="75">
        <v>0</v>
      </c>
      <c r="BD72" s="34">
        <v>4644</v>
      </c>
      <c r="BE72" s="76">
        <v>0</v>
      </c>
      <c r="BF72" s="76">
        <v>0</v>
      </c>
      <c r="BG72" s="34">
        <v>329212</v>
      </c>
      <c r="BH72" s="77">
        <v>4047</v>
      </c>
      <c r="BI72" s="73"/>
      <c r="BK72" s="12"/>
      <c r="BL72" s="12"/>
    </row>
    <row r="73" spans="1:64" x14ac:dyDescent="0.3">
      <c r="A73" s="7" t="s">
        <v>84</v>
      </c>
      <c r="B73" s="11" t="s">
        <v>122</v>
      </c>
      <c r="C73" s="33">
        <v>36072</v>
      </c>
      <c r="D73" s="33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5">
        <v>58</v>
      </c>
      <c r="M73" s="33">
        <v>1</v>
      </c>
      <c r="N73" s="33">
        <v>4</v>
      </c>
      <c r="O73" s="33">
        <v>6</v>
      </c>
      <c r="P73" s="33">
        <v>51</v>
      </c>
      <c r="Q73" s="33">
        <v>152</v>
      </c>
      <c r="R73" s="33">
        <v>77</v>
      </c>
      <c r="S73" s="33">
        <v>0</v>
      </c>
      <c r="T73" s="33">
        <v>0</v>
      </c>
      <c r="U73" s="33">
        <v>73</v>
      </c>
      <c r="V73" s="33">
        <v>44</v>
      </c>
      <c r="W73" s="33">
        <v>2</v>
      </c>
      <c r="X73" s="33">
        <v>70</v>
      </c>
      <c r="Y73" s="33">
        <v>921</v>
      </c>
      <c r="Z73" s="33">
        <v>92</v>
      </c>
      <c r="AA73" s="33">
        <v>2</v>
      </c>
      <c r="AB73" s="33">
        <v>14</v>
      </c>
      <c r="AC73" s="33">
        <v>91</v>
      </c>
      <c r="AD73" s="33">
        <v>1160</v>
      </c>
      <c r="AE73" s="33">
        <v>50</v>
      </c>
      <c r="AF73" s="33">
        <v>430</v>
      </c>
      <c r="AG73" s="33">
        <v>821</v>
      </c>
      <c r="AH73" s="33">
        <v>8058</v>
      </c>
      <c r="AI73" s="33">
        <v>209</v>
      </c>
      <c r="AJ73" s="33">
        <v>2929</v>
      </c>
      <c r="AK73" s="33">
        <v>2836</v>
      </c>
      <c r="AL73" s="33">
        <v>1808</v>
      </c>
      <c r="AM73" s="33">
        <v>1067</v>
      </c>
      <c r="AN73" s="33">
        <v>248</v>
      </c>
      <c r="AO73" s="33">
        <v>1137</v>
      </c>
      <c r="AP73" s="33">
        <v>267</v>
      </c>
      <c r="AQ73" s="33">
        <v>409</v>
      </c>
      <c r="AR73" s="33">
        <v>91</v>
      </c>
      <c r="AS73" s="33">
        <v>70</v>
      </c>
      <c r="AT73" s="33">
        <v>0</v>
      </c>
      <c r="AU73" s="33">
        <v>0</v>
      </c>
      <c r="AV73" s="33">
        <v>0</v>
      </c>
      <c r="AW73" s="33">
        <v>0</v>
      </c>
      <c r="AX73" s="73">
        <v>23248</v>
      </c>
      <c r="AY73" s="54"/>
      <c r="AZ73" s="36">
        <v>194</v>
      </c>
      <c r="BA73" s="74">
        <v>12633</v>
      </c>
      <c r="BB73" s="35">
        <v>12633</v>
      </c>
      <c r="BC73" s="75">
        <v>0</v>
      </c>
      <c r="BD73" s="34">
        <v>12633</v>
      </c>
      <c r="BE73" s="76">
        <v>0</v>
      </c>
      <c r="BF73" s="76">
        <v>0</v>
      </c>
      <c r="BG73" s="34">
        <v>0</v>
      </c>
      <c r="BH73" s="77">
        <v>0</v>
      </c>
      <c r="BI73" s="73"/>
      <c r="BK73" s="12"/>
      <c r="BL73" s="12"/>
    </row>
    <row r="74" spans="1:64" x14ac:dyDescent="0.3">
      <c r="A74" s="7" t="s">
        <v>85</v>
      </c>
      <c r="B74" s="11" t="s">
        <v>123</v>
      </c>
      <c r="C74" s="33">
        <v>500663</v>
      </c>
      <c r="D74" s="33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5">
        <v>2081</v>
      </c>
      <c r="M74" s="33">
        <v>372</v>
      </c>
      <c r="N74" s="33">
        <v>480</v>
      </c>
      <c r="O74" s="33">
        <v>24</v>
      </c>
      <c r="P74" s="33">
        <v>1200</v>
      </c>
      <c r="Q74" s="33">
        <v>8937</v>
      </c>
      <c r="R74" s="33">
        <v>6383</v>
      </c>
      <c r="S74" s="33">
        <v>0</v>
      </c>
      <c r="T74" s="33">
        <v>1046</v>
      </c>
      <c r="U74" s="33">
        <v>2060</v>
      </c>
      <c r="V74" s="33">
        <v>7537</v>
      </c>
      <c r="W74" s="33">
        <v>252</v>
      </c>
      <c r="X74" s="33">
        <v>11998</v>
      </c>
      <c r="Y74" s="33">
        <v>23766</v>
      </c>
      <c r="Z74" s="33">
        <v>6721</v>
      </c>
      <c r="AA74" s="33">
        <v>6478</v>
      </c>
      <c r="AB74" s="33">
        <v>4394</v>
      </c>
      <c r="AC74" s="33">
        <v>2114</v>
      </c>
      <c r="AD74" s="33">
        <v>1085</v>
      </c>
      <c r="AE74" s="33">
        <v>236</v>
      </c>
      <c r="AF74" s="33">
        <v>9114</v>
      </c>
      <c r="AG74" s="33">
        <v>86508</v>
      </c>
      <c r="AH74" s="33">
        <v>28400</v>
      </c>
      <c r="AI74" s="33">
        <v>1165</v>
      </c>
      <c r="AJ74" s="33">
        <v>8293</v>
      </c>
      <c r="AK74" s="33">
        <v>4894</v>
      </c>
      <c r="AL74" s="33">
        <v>565</v>
      </c>
      <c r="AM74" s="33">
        <v>8861</v>
      </c>
      <c r="AN74" s="33">
        <v>2526</v>
      </c>
      <c r="AO74" s="33">
        <v>4163</v>
      </c>
      <c r="AP74" s="33">
        <v>2247</v>
      </c>
      <c r="AQ74" s="33">
        <v>737</v>
      </c>
      <c r="AR74" s="33">
        <v>743</v>
      </c>
      <c r="AS74" s="33">
        <v>2737</v>
      </c>
      <c r="AT74" s="33">
        <v>0</v>
      </c>
      <c r="AU74" s="33">
        <v>0</v>
      </c>
      <c r="AV74" s="33">
        <v>0</v>
      </c>
      <c r="AW74" s="33">
        <v>0</v>
      </c>
      <c r="AX74" s="73">
        <v>248115</v>
      </c>
      <c r="AY74" s="54"/>
      <c r="AZ74" s="36">
        <v>144905</v>
      </c>
      <c r="BA74" s="74">
        <v>107646</v>
      </c>
      <c r="BB74" s="35">
        <v>107646</v>
      </c>
      <c r="BC74" s="75">
        <v>0</v>
      </c>
      <c r="BD74" s="34">
        <v>107646</v>
      </c>
      <c r="BE74" s="76">
        <v>0</v>
      </c>
      <c r="BF74" s="76">
        <v>0</v>
      </c>
      <c r="BG74" s="34">
        <v>0</v>
      </c>
      <c r="BH74" s="77">
        <v>0</v>
      </c>
      <c r="BI74" s="73"/>
      <c r="BK74" s="12"/>
      <c r="BL74" s="12"/>
    </row>
    <row r="75" spans="1:64" x14ac:dyDescent="0.3">
      <c r="A75" s="7" t="s">
        <v>86</v>
      </c>
      <c r="B75" s="11" t="s">
        <v>124</v>
      </c>
      <c r="C75" s="33">
        <v>449213</v>
      </c>
      <c r="D75" s="33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5">
        <v>2090</v>
      </c>
      <c r="M75" s="33">
        <v>4</v>
      </c>
      <c r="N75" s="33">
        <v>39</v>
      </c>
      <c r="O75" s="33">
        <v>4</v>
      </c>
      <c r="P75" s="33">
        <v>1019</v>
      </c>
      <c r="Q75" s="33">
        <v>766</v>
      </c>
      <c r="R75" s="33">
        <v>166</v>
      </c>
      <c r="S75" s="33">
        <v>0</v>
      </c>
      <c r="T75" s="33">
        <v>518</v>
      </c>
      <c r="U75" s="33">
        <v>98</v>
      </c>
      <c r="V75" s="33">
        <v>59</v>
      </c>
      <c r="W75" s="33">
        <v>29</v>
      </c>
      <c r="X75" s="33">
        <v>37</v>
      </c>
      <c r="Y75" s="33">
        <v>87</v>
      </c>
      <c r="Z75" s="33">
        <v>78</v>
      </c>
      <c r="AA75" s="33">
        <v>9</v>
      </c>
      <c r="AB75" s="33">
        <v>88</v>
      </c>
      <c r="AC75" s="33">
        <v>893</v>
      </c>
      <c r="AD75" s="33">
        <v>1096</v>
      </c>
      <c r="AE75" s="33">
        <v>336</v>
      </c>
      <c r="AF75" s="33">
        <v>1688</v>
      </c>
      <c r="AG75" s="33">
        <v>5868</v>
      </c>
      <c r="AH75" s="33">
        <v>4818</v>
      </c>
      <c r="AI75" s="33">
        <v>262</v>
      </c>
      <c r="AJ75" s="33">
        <v>2931</v>
      </c>
      <c r="AK75" s="33">
        <v>2472</v>
      </c>
      <c r="AL75" s="33">
        <v>526</v>
      </c>
      <c r="AM75" s="33">
        <v>11240</v>
      </c>
      <c r="AN75" s="33">
        <v>2070</v>
      </c>
      <c r="AO75" s="33">
        <v>5438</v>
      </c>
      <c r="AP75" s="33">
        <v>3083</v>
      </c>
      <c r="AQ75" s="33">
        <v>852</v>
      </c>
      <c r="AR75" s="33">
        <v>761</v>
      </c>
      <c r="AS75" s="33">
        <v>437</v>
      </c>
      <c r="AT75" s="33">
        <v>0</v>
      </c>
      <c r="AU75" s="33">
        <v>0</v>
      </c>
      <c r="AV75" s="33">
        <v>0</v>
      </c>
      <c r="AW75" s="33">
        <v>0</v>
      </c>
      <c r="AX75" s="73">
        <v>49857</v>
      </c>
      <c r="AY75" s="54"/>
      <c r="AZ75" s="36">
        <v>8874</v>
      </c>
      <c r="BA75" s="74">
        <v>390465</v>
      </c>
      <c r="BB75" s="35">
        <v>390465</v>
      </c>
      <c r="BC75" s="75">
        <v>0</v>
      </c>
      <c r="BD75" s="34">
        <v>390465</v>
      </c>
      <c r="BE75" s="76">
        <v>0</v>
      </c>
      <c r="BF75" s="76">
        <v>0</v>
      </c>
      <c r="BG75" s="34">
        <v>0</v>
      </c>
      <c r="BH75" s="77">
        <v>0</v>
      </c>
      <c r="BI75" s="73"/>
      <c r="BK75" s="12"/>
      <c r="BL75" s="12"/>
    </row>
    <row r="76" spans="1:64" x14ac:dyDescent="0.3">
      <c r="A76" s="7" t="s">
        <v>87</v>
      </c>
      <c r="B76" s="11" t="s">
        <v>125</v>
      </c>
      <c r="C76" s="33">
        <v>383695</v>
      </c>
      <c r="D76" s="33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5">
        <v>204</v>
      </c>
      <c r="M76" s="33">
        <v>46</v>
      </c>
      <c r="N76" s="33">
        <v>163</v>
      </c>
      <c r="O76" s="33">
        <v>3</v>
      </c>
      <c r="P76" s="33">
        <v>281</v>
      </c>
      <c r="Q76" s="33">
        <v>930</v>
      </c>
      <c r="R76" s="33">
        <v>223</v>
      </c>
      <c r="S76" s="33">
        <v>13</v>
      </c>
      <c r="T76" s="33">
        <v>899</v>
      </c>
      <c r="U76" s="33">
        <v>721</v>
      </c>
      <c r="V76" s="33">
        <v>416</v>
      </c>
      <c r="W76" s="33">
        <v>30</v>
      </c>
      <c r="X76" s="33">
        <v>88</v>
      </c>
      <c r="Y76" s="33">
        <v>1418</v>
      </c>
      <c r="Z76" s="33">
        <v>321</v>
      </c>
      <c r="AA76" s="33">
        <v>206</v>
      </c>
      <c r="AB76" s="33">
        <v>158</v>
      </c>
      <c r="AC76" s="33">
        <v>760</v>
      </c>
      <c r="AD76" s="33">
        <v>782</v>
      </c>
      <c r="AE76" s="33">
        <v>123</v>
      </c>
      <c r="AF76" s="33">
        <v>1567</v>
      </c>
      <c r="AG76" s="33">
        <v>15398</v>
      </c>
      <c r="AH76" s="33">
        <v>3762</v>
      </c>
      <c r="AI76" s="33">
        <v>4726</v>
      </c>
      <c r="AJ76" s="33">
        <v>19914</v>
      </c>
      <c r="AK76" s="33">
        <v>9614</v>
      </c>
      <c r="AL76" s="33">
        <v>733</v>
      </c>
      <c r="AM76" s="33">
        <v>19179</v>
      </c>
      <c r="AN76" s="33">
        <v>1977</v>
      </c>
      <c r="AO76" s="33">
        <v>13813</v>
      </c>
      <c r="AP76" s="33">
        <v>2208</v>
      </c>
      <c r="AQ76" s="33">
        <v>2014</v>
      </c>
      <c r="AR76" s="33">
        <v>515</v>
      </c>
      <c r="AS76" s="33">
        <v>3534</v>
      </c>
      <c r="AT76" s="33">
        <v>0</v>
      </c>
      <c r="AU76" s="33">
        <v>0</v>
      </c>
      <c r="AV76" s="33">
        <v>0</v>
      </c>
      <c r="AW76" s="33">
        <v>0</v>
      </c>
      <c r="AX76" s="73">
        <v>106747</v>
      </c>
      <c r="AY76" s="54"/>
      <c r="AZ76" s="36">
        <v>20032</v>
      </c>
      <c r="BA76" s="74">
        <v>228559</v>
      </c>
      <c r="BB76" s="35">
        <v>228559</v>
      </c>
      <c r="BC76" s="75">
        <v>0</v>
      </c>
      <c r="BD76" s="34">
        <v>228559</v>
      </c>
      <c r="BE76" s="76">
        <v>0</v>
      </c>
      <c r="BF76" s="76">
        <v>0</v>
      </c>
      <c r="BG76" s="34">
        <v>28223</v>
      </c>
      <c r="BH76" s="77">
        <v>-69</v>
      </c>
      <c r="BI76" s="73"/>
      <c r="BK76" s="12"/>
      <c r="BL76" s="12"/>
    </row>
    <row r="77" spans="1:64" x14ac:dyDescent="0.3">
      <c r="A77" s="7" t="s">
        <v>88</v>
      </c>
      <c r="B77" s="11" t="s">
        <v>126</v>
      </c>
      <c r="C77" s="33">
        <v>208693</v>
      </c>
      <c r="D77" s="33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5">
        <v>317</v>
      </c>
      <c r="M77" s="33">
        <v>2885</v>
      </c>
      <c r="N77" s="33">
        <v>34</v>
      </c>
      <c r="O77" s="33">
        <v>16</v>
      </c>
      <c r="P77" s="33">
        <v>420</v>
      </c>
      <c r="Q77" s="33">
        <v>1599</v>
      </c>
      <c r="R77" s="33">
        <v>1051</v>
      </c>
      <c r="S77" s="33">
        <v>0</v>
      </c>
      <c r="T77" s="33">
        <v>137</v>
      </c>
      <c r="U77" s="33">
        <v>586</v>
      </c>
      <c r="V77" s="33">
        <v>475</v>
      </c>
      <c r="W77" s="33">
        <v>616</v>
      </c>
      <c r="X77" s="33">
        <v>997</v>
      </c>
      <c r="Y77" s="33">
        <v>882</v>
      </c>
      <c r="Z77" s="33">
        <v>844</v>
      </c>
      <c r="AA77" s="33">
        <v>22</v>
      </c>
      <c r="AB77" s="33">
        <v>1892</v>
      </c>
      <c r="AC77" s="33">
        <v>1223</v>
      </c>
      <c r="AD77" s="33">
        <v>5951</v>
      </c>
      <c r="AE77" s="33">
        <v>238</v>
      </c>
      <c r="AF77" s="33">
        <v>4136</v>
      </c>
      <c r="AG77" s="33">
        <v>38161</v>
      </c>
      <c r="AH77" s="33">
        <v>11865</v>
      </c>
      <c r="AI77" s="33">
        <v>2577</v>
      </c>
      <c r="AJ77" s="33">
        <v>4774</v>
      </c>
      <c r="AK77" s="33">
        <v>17488</v>
      </c>
      <c r="AL77" s="33">
        <v>312</v>
      </c>
      <c r="AM77" s="33">
        <v>3428</v>
      </c>
      <c r="AN77" s="33">
        <v>1930</v>
      </c>
      <c r="AO77" s="33">
        <v>675</v>
      </c>
      <c r="AP77" s="33">
        <v>600</v>
      </c>
      <c r="AQ77" s="33">
        <v>747</v>
      </c>
      <c r="AR77" s="33">
        <v>551</v>
      </c>
      <c r="AS77" s="33">
        <v>487</v>
      </c>
      <c r="AT77" s="33">
        <v>0</v>
      </c>
      <c r="AU77" s="33">
        <v>0</v>
      </c>
      <c r="AV77" s="33">
        <v>0</v>
      </c>
      <c r="AW77" s="33">
        <v>0</v>
      </c>
      <c r="AX77" s="73">
        <v>107968</v>
      </c>
      <c r="AY77" s="54"/>
      <c r="AZ77" s="36">
        <v>30673</v>
      </c>
      <c r="BA77" s="74">
        <v>69901</v>
      </c>
      <c r="BB77" s="35">
        <v>60997</v>
      </c>
      <c r="BC77" s="75">
        <v>0</v>
      </c>
      <c r="BD77" s="34">
        <v>60997</v>
      </c>
      <c r="BE77" s="76">
        <v>8899</v>
      </c>
      <c r="BF77" s="76">
        <v>0</v>
      </c>
      <c r="BG77" s="34">
        <v>0</v>
      </c>
      <c r="BH77" s="77">
        <v>0</v>
      </c>
      <c r="BI77" s="73"/>
      <c r="BK77" s="12"/>
      <c r="BL77" s="12"/>
    </row>
    <row r="78" spans="1:64" x14ac:dyDescent="0.3">
      <c r="A78" s="7" t="s">
        <v>89</v>
      </c>
      <c r="B78" s="11" t="s">
        <v>127</v>
      </c>
      <c r="C78" s="33">
        <v>270111</v>
      </c>
      <c r="D78" s="33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5">
        <v>3577</v>
      </c>
      <c r="M78" s="33">
        <v>10</v>
      </c>
      <c r="N78" s="33">
        <v>0</v>
      </c>
      <c r="O78" s="33">
        <v>4</v>
      </c>
      <c r="P78" s="33">
        <v>211</v>
      </c>
      <c r="Q78" s="33">
        <v>2613</v>
      </c>
      <c r="R78" s="33">
        <v>429</v>
      </c>
      <c r="S78" s="33">
        <v>0</v>
      </c>
      <c r="T78" s="33">
        <v>397</v>
      </c>
      <c r="U78" s="33">
        <v>370</v>
      </c>
      <c r="V78" s="33">
        <v>58</v>
      </c>
      <c r="W78" s="33">
        <v>76</v>
      </c>
      <c r="X78" s="33">
        <v>65</v>
      </c>
      <c r="Y78" s="33">
        <v>183</v>
      </c>
      <c r="Z78" s="33">
        <v>182</v>
      </c>
      <c r="AA78" s="33">
        <v>26</v>
      </c>
      <c r="AB78" s="33">
        <v>230</v>
      </c>
      <c r="AC78" s="33">
        <v>2755</v>
      </c>
      <c r="AD78" s="33">
        <v>85</v>
      </c>
      <c r="AE78" s="33">
        <v>171</v>
      </c>
      <c r="AF78" s="33">
        <v>1411</v>
      </c>
      <c r="AG78" s="33">
        <v>12423</v>
      </c>
      <c r="AH78" s="33">
        <v>6466</v>
      </c>
      <c r="AI78" s="33">
        <v>1966</v>
      </c>
      <c r="AJ78" s="33">
        <v>10717</v>
      </c>
      <c r="AK78" s="33">
        <v>5928</v>
      </c>
      <c r="AL78" s="33">
        <v>4095</v>
      </c>
      <c r="AM78" s="33">
        <v>7141</v>
      </c>
      <c r="AN78" s="33">
        <v>1656</v>
      </c>
      <c r="AO78" s="33">
        <v>1489</v>
      </c>
      <c r="AP78" s="33">
        <v>1319</v>
      </c>
      <c r="AQ78" s="33">
        <v>1664</v>
      </c>
      <c r="AR78" s="33">
        <v>323</v>
      </c>
      <c r="AS78" s="33">
        <v>858</v>
      </c>
      <c r="AT78" s="33">
        <v>0</v>
      </c>
      <c r="AU78" s="33">
        <v>0</v>
      </c>
      <c r="AV78" s="33">
        <v>0</v>
      </c>
      <c r="AW78" s="33">
        <v>0</v>
      </c>
      <c r="AX78" s="73">
        <v>68911</v>
      </c>
      <c r="AY78" s="54"/>
      <c r="AZ78" s="36">
        <v>0</v>
      </c>
      <c r="BA78" s="74">
        <v>201199</v>
      </c>
      <c r="BB78" s="35">
        <v>201199</v>
      </c>
      <c r="BC78" s="75">
        <v>133852</v>
      </c>
      <c r="BD78" s="34">
        <v>67347</v>
      </c>
      <c r="BE78" s="76">
        <v>0</v>
      </c>
      <c r="BF78" s="76">
        <v>0</v>
      </c>
      <c r="BG78" s="34">
        <v>0</v>
      </c>
      <c r="BH78" s="77">
        <v>0</v>
      </c>
      <c r="BI78" s="73"/>
      <c r="BK78" s="12"/>
      <c r="BL78" s="12"/>
    </row>
    <row r="79" spans="1:64" x14ac:dyDescent="0.3">
      <c r="A79" s="7" t="s">
        <v>90</v>
      </c>
      <c r="B79" s="11" t="s">
        <v>128</v>
      </c>
      <c r="C79" s="33">
        <v>256454</v>
      </c>
      <c r="D79" s="33">
        <v>0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5">
        <v>832</v>
      </c>
      <c r="M79" s="33">
        <v>964</v>
      </c>
      <c r="N79" s="33">
        <v>71</v>
      </c>
      <c r="O79" s="33">
        <v>23</v>
      </c>
      <c r="P79" s="33">
        <v>3076</v>
      </c>
      <c r="Q79" s="33">
        <v>5039</v>
      </c>
      <c r="R79" s="33">
        <v>3988</v>
      </c>
      <c r="S79" s="33">
        <v>0</v>
      </c>
      <c r="T79" s="33">
        <v>331</v>
      </c>
      <c r="U79" s="33">
        <v>2300</v>
      </c>
      <c r="V79" s="33">
        <v>1432</v>
      </c>
      <c r="W79" s="33">
        <v>148</v>
      </c>
      <c r="X79" s="33">
        <v>604</v>
      </c>
      <c r="Y79" s="33">
        <v>967</v>
      </c>
      <c r="Z79" s="33">
        <v>920</v>
      </c>
      <c r="AA79" s="33">
        <v>103</v>
      </c>
      <c r="AB79" s="33">
        <v>1732</v>
      </c>
      <c r="AC79" s="33">
        <v>12453</v>
      </c>
      <c r="AD79" s="33">
        <v>2966</v>
      </c>
      <c r="AE79" s="33">
        <v>1475</v>
      </c>
      <c r="AF79" s="33">
        <v>9128</v>
      </c>
      <c r="AG79" s="33">
        <v>13023</v>
      </c>
      <c r="AH79" s="33">
        <v>19735</v>
      </c>
      <c r="AI79" s="33">
        <v>4545</v>
      </c>
      <c r="AJ79" s="33">
        <v>32607</v>
      </c>
      <c r="AK79" s="33">
        <v>7187</v>
      </c>
      <c r="AL79" s="33">
        <v>954</v>
      </c>
      <c r="AM79" s="33">
        <v>22922</v>
      </c>
      <c r="AN79" s="33">
        <v>13203</v>
      </c>
      <c r="AO79" s="33">
        <v>1584</v>
      </c>
      <c r="AP79" s="33">
        <v>5041</v>
      </c>
      <c r="AQ79" s="33">
        <v>2127</v>
      </c>
      <c r="AR79" s="33">
        <v>1724</v>
      </c>
      <c r="AS79" s="33">
        <v>3269</v>
      </c>
      <c r="AT79" s="33">
        <v>0</v>
      </c>
      <c r="AU79" s="33">
        <v>0</v>
      </c>
      <c r="AV79" s="33">
        <v>0</v>
      </c>
      <c r="AW79" s="33">
        <v>0</v>
      </c>
      <c r="AX79" s="73">
        <v>176483</v>
      </c>
      <c r="AY79" s="54"/>
      <c r="AZ79" s="36">
        <v>68848</v>
      </c>
      <c r="BA79" s="74">
        <v>5613</v>
      </c>
      <c r="BB79" s="35">
        <v>2669</v>
      </c>
      <c r="BC79" s="75">
        <v>135</v>
      </c>
      <c r="BD79" s="34">
        <v>2534</v>
      </c>
      <c r="BE79" s="76">
        <v>2940</v>
      </c>
      <c r="BF79" s="76">
        <v>0</v>
      </c>
      <c r="BG79" s="34">
        <v>5534</v>
      </c>
      <c r="BH79" s="77">
        <v>-4</v>
      </c>
      <c r="BI79" s="73"/>
      <c r="BK79" s="12"/>
      <c r="BL79" s="12"/>
    </row>
    <row r="80" spans="1:64" x14ac:dyDescent="0.3">
      <c r="A80" s="7" t="s">
        <v>91</v>
      </c>
      <c r="B80" s="11" t="s">
        <v>129</v>
      </c>
      <c r="C80" s="33">
        <v>153446</v>
      </c>
      <c r="D80" s="33">
        <v>0</v>
      </c>
      <c r="E80" s="34">
        <v>0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5">
        <v>1088</v>
      </c>
      <c r="M80" s="33">
        <v>13</v>
      </c>
      <c r="N80" s="33">
        <v>551</v>
      </c>
      <c r="O80" s="33">
        <v>84</v>
      </c>
      <c r="P80" s="33">
        <v>1143</v>
      </c>
      <c r="Q80" s="33">
        <v>1057</v>
      </c>
      <c r="R80" s="33">
        <v>749</v>
      </c>
      <c r="S80" s="33">
        <v>0</v>
      </c>
      <c r="T80" s="33">
        <v>149</v>
      </c>
      <c r="U80" s="33">
        <v>849</v>
      </c>
      <c r="V80" s="33">
        <v>571</v>
      </c>
      <c r="W80" s="33">
        <v>141</v>
      </c>
      <c r="X80" s="33">
        <v>233</v>
      </c>
      <c r="Y80" s="33">
        <v>2141</v>
      </c>
      <c r="Z80" s="33">
        <v>280</v>
      </c>
      <c r="AA80" s="33">
        <v>12</v>
      </c>
      <c r="AB80" s="33">
        <v>1404</v>
      </c>
      <c r="AC80" s="33">
        <v>1190</v>
      </c>
      <c r="AD80" s="33">
        <v>4539</v>
      </c>
      <c r="AE80" s="33">
        <v>1090</v>
      </c>
      <c r="AF80" s="33">
        <v>19532</v>
      </c>
      <c r="AG80" s="33">
        <v>8466</v>
      </c>
      <c r="AH80" s="33">
        <v>30101</v>
      </c>
      <c r="AI80" s="33">
        <v>2900</v>
      </c>
      <c r="AJ80" s="33">
        <v>14680</v>
      </c>
      <c r="AK80" s="33">
        <v>12742</v>
      </c>
      <c r="AL80" s="33">
        <v>1250</v>
      </c>
      <c r="AM80" s="33">
        <v>17421</v>
      </c>
      <c r="AN80" s="33">
        <v>4088</v>
      </c>
      <c r="AO80" s="33">
        <v>4289</v>
      </c>
      <c r="AP80" s="33">
        <v>1948</v>
      </c>
      <c r="AQ80" s="33">
        <v>3886</v>
      </c>
      <c r="AR80" s="33">
        <v>2292</v>
      </c>
      <c r="AS80" s="33">
        <v>715</v>
      </c>
      <c r="AT80" s="33">
        <v>0</v>
      </c>
      <c r="AU80" s="33">
        <v>0</v>
      </c>
      <c r="AV80" s="33">
        <v>0</v>
      </c>
      <c r="AW80" s="33">
        <v>0</v>
      </c>
      <c r="AX80" s="73">
        <v>141280</v>
      </c>
      <c r="AY80" s="54"/>
      <c r="AZ80" s="36">
        <v>0</v>
      </c>
      <c r="BA80" s="74">
        <v>12173</v>
      </c>
      <c r="BB80" s="35">
        <v>12173</v>
      </c>
      <c r="BC80" s="75">
        <v>0</v>
      </c>
      <c r="BD80" s="34">
        <v>12173</v>
      </c>
      <c r="BE80" s="76">
        <v>0</v>
      </c>
      <c r="BF80" s="76">
        <v>0</v>
      </c>
      <c r="BG80" s="34">
        <v>0</v>
      </c>
      <c r="BH80" s="77">
        <v>0</v>
      </c>
      <c r="BI80" s="73"/>
      <c r="BK80" s="12"/>
      <c r="BL80" s="12"/>
    </row>
    <row r="81" spans="1:64" x14ac:dyDescent="0.3">
      <c r="A81" s="7" t="s">
        <v>92</v>
      </c>
      <c r="B81" s="11" t="s">
        <v>130</v>
      </c>
      <c r="C81" s="33">
        <v>358798</v>
      </c>
      <c r="D81" s="33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5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3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33">
        <v>0</v>
      </c>
      <c r="AU81" s="33">
        <v>0</v>
      </c>
      <c r="AV81" s="33">
        <v>0</v>
      </c>
      <c r="AW81" s="33">
        <v>0</v>
      </c>
      <c r="AX81" s="73">
        <v>0</v>
      </c>
      <c r="AY81" s="54"/>
      <c r="AZ81" s="36">
        <v>0</v>
      </c>
      <c r="BA81" s="74">
        <v>358798</v>
      </c>
      <c r="BB81" s="35">
        <v>9676</v>
      </c>
      <c r="BC81" s="75">
        <v>255</v>
      </c>
      <c r="BD81" s="34">
        <v>9421</v>
      </c>
      <c r="BE81" s="76">
        <v>349122</v>
      </c>
      <c r="BF81" s="76">
        <v>0</v>
      </c>
      <c r="BG81" s="34">
        <v>0</v>
      </c>
      <c r="BH81" s="77">
        <v>0</v>
      </c>
      <c r="BI81" s="73"/>
      <c r="BK81" s="12"/>
      <c r="BL81" s="12"/>
    </row>
    <row r="82" spans="1:64" x14ac:dyDescent="0.3">
      <c r="A82" s="7" t="s">
        <v>93</v>
      </c>
      <c r="B82" s="11" t="s">
        <v>131</v>
      </c>
      <c r="C82" s="33">
        <v>228999</v>
      </c>
      <c r="D82" s="33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5">
        <v>3</v>
      </c>
      <c r="M82" s="33">
        <v>0</v>
      </c>
      <c r="N82" s="33">
        <v>3</v>
      </c>
      <c r="O82" s="33">
        <v>0</v>
      </c>
      <c r="P82" s="33">
        <v>103</v>
      </c>
      <c r="Q82" s="33">
        <v>122</v>
      </c>
      <c r="R82" s="33">
        <v>113</v>
      </c>
      <c r="S82" s="33">
        <v>0</v>
      </c>
      <c r="T82" s="33">
        <v>0</v>
      </c>
      <c r="U82" s="33">
        <v>159</v>
      </c>
      <c r="V82" s="33">
        <v>29</v>
      </c>
      <c r="W82" s="33">
        <v>0</v>
      </c>
      <c r="X82" s="33">
        <v>0</v>
      </c>
      <c r="Y82" s="33">
        <v>41</v>
      </c>
      <c r="Z82" s="33">
        <v>40</v>
      </c>
      <c r="AA82" s="33">
        <v>18</v>
      </c>
      <c r="AB82" s="33">
        <v>1</v>
      </c>
      <c r="AC82" s="33">
        <v>164</v>
      </c>
      <c r="AD82" s="33">
        <v>460</v>
      </c>
      <c r="AE82" s="33">
        <v>70</v>
      </c>
      <c r="AF82" s="33">
        <v>142</v>
      </c>
      <c r="AG82" s="33">
        <v>459</v>
      </c>
      <c r="AH82" s="33">
        <v>1546</v>
      </c>
      <c r="AI82" s="33">
        <v>1107</v>
      </c>
      <c r="AJ82" s="33">
        <v>1641</v>
      </c>
      <c r="AK82" s="33">
        <v>1423</v>
      </c>
      <c r="AL82" s="33">
        <v>0</v>
      </c>
      <c r="AM82" s="33">
        <v>1911</v>
      </c>
      <c r="AN82" s="33">
        <v>320</v>
      </c>
      <c r="AO82" s="33">
        <v>3630</v>
      </c>
      <c r="AP82" s="33">
        <v>1091</v>
      </c>
      <c r="AQ82" s="33">
        <v>8916</v>
      </c>
      <c r="AR82" s="33">
        <v>53</v>
      </c>
      <c r="AS82" s="33">
        <v>32</v>
      </c>
      <c r="AT82" s="33">
        <v>0</v>
      </c>
      <c r="AU82" s="33">
        <v>0</v>
      </c>
      <c r="AV82" s="33">
        <v>0</v>
      </c>
      <c r="AW82" s="33">
        <v>0</v>
      </c>
      <c r="AX82" s="73">
        <v>23596</v>
      </c>
      <c r="AY82" s="54"/>
      <c r="AZ82" s="36">
        <v>370</v>
      </c>
      <c r="BA82" s="74">
        <v>205046</v>
      </c>
      <c r="BB82" s="35">
        <v>73539</v>
      </c>
      <c r="BC82" s="75">
        <v>10688</v>
      </c>
      <c r="BD82" s="34">
        <v>62851</v>
      </c>
      <c r="BE82" s="76">
        <v>125399</v>
      </c>
      <c r="BF82" s="76">
        <v>6098</v>
      </c>
      <c r="BG82" s="34">
        <v>0</v>
      </c>
      <c r="BH82" s="77">
        <v>0</v>
      </c>
      <c r="BI82" s="73"/>
      <c r="BK82" s="12"/>
      <c r="BL82" s="12"/>
    </row>
    <row r="83" spans="1:64" x14ac:dyDescent="0.3">
      <c r="A83" s="7" t="s">
        <v>94</v>
      </c>
      <c r="B83" s="11" t="s">
        <v>132</v>
      </c>
      <c r="C83" s="33">
        <v>123607</v>
      </c>
      <c r="D83" s="33">
        <v>0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5">
        <v>0</v>
      </c>
      <c r="M83" s="33">
        <v>0</v>
      </c>
      <c r="N83" s="33">
        <v>0</v>
      </c>
      <c r="O83" s="33">
        <v>0</v>
      </c>
      <c r="P83" s="33">
        <v>0</v>
      </c>
      <c r="Q83" s="33">
        <v>23</v>
      </c>
      <c r="R83" s="33">
        <v>15</v>
      </c>
      <c r="S83" s="33">
        <v>0</v>
      </c>
      <c r="T83" s="33">
        <v>0</v>
      </c>
      <c r="U83" s="33">
        <v>63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  <c r="AF83" s="33">
        <v>0</v>
      </c>
      <c r="AG83" s="33">
        <v>0</v>
      </c>
      <c r="AH83" s="33">
        <v>0</v>
      </c>
      <c r="AI83" s="33">
        <v>0</v>
      </c>
      <c r="AJ83" s="33">
        <v>40</v>
      </c>
      <c r="AK83" s="33">
        <v>0</v>
      </c>
      <c r="AL83" s="33">
        <v>0</v>
      </c>
      <c r="AM83" s="33">
        <v>0</v>
      </c>
      <c r="AN83" s="33">
        <v>0</v>
      </c>
      <c r="AO83" s="33">
        <v>1</v>
      </c>
      <c r="AP83" s="33">
        <v>0</v>
      </c>
      <c r="AQ83" s="33">
        <v>85</v>
      </c>
      <c r="AR83" s="33">
        <v>0</v>
      </c>
      <c r="AS83" s="33">
        <v>0</v>
      </c>
      <c r="AT83" s="33">
        <v>0</v>
      </c>
      <c r="AU83" s="33">
        <v>0</v>
      </c>
      <c r="AV83" s="33">
        <v>0</v>
      </c>
      <c r="AW83" s="33">
        <v>0</v>
      </c>
      <c r="AX83" s="73">
        <v>227</v>
      </c>
      <c r="AY83" s="54"/>
      <c r="AZ83" s="36">
        <v>82</v>
      </c>
      <c r="BA83" s="74">
        <v>123299</v>
      </c>
      <c r="BB83" s="35">
        <v>90322</v>
      </c>
      <c r="BC83" s="75">
        <v>5172</v>
      </c>
      <c r="BD83" s="34">
        <v>85174</v>
      </c>
      <c r="BE83" s="76">
        <v>23264</v>
      </c>
      <c r="BF83" s="76">
        <v>9517</v>
      </c>
      <c r="BG83" s="34">
        <v>0</v>
      </c>
      <c r="BH83" s="77">
        <v>0</v>
      </c>
      <c r="BI83" s="73"/>
      <c r="BK83" s="12"/>
      <c r="BL83" s="12"/>
    </row>
    <row r="84" spans="1:64" x14ac:dyDescent="0.3">
      <c r="A84" s="7" t="s">
        <v>95</v>
      </c>
      <c r="B84" s="11" t="s">
        <v>133</v>
      </c>
      <c r="C84" s="33">
        <v>47782</v>
      </c>
      <c r="D84" s="33">
        <v>0</v>
      </c>
      <c r="E84" s="34">
        <v>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5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274</v>
      </c>
      <c r="AJ84" s="33">
        <v>0</v>
      </c>
      <c r="AK84" s="33">
        <v>0</v>
      </c>
      <c r="AL84" s="33">
        <v>0</v>
      </c>
      <c r="AM84" s="33">
        <v>1</v>
      </c>
      <c r="AN84" s="33">
        <v>0</v>
      </c>
      <c r="AO84" s="33">
        <v>0</v>
      </c>
      <c r="AP84" s="33">
        <v>13</v>
      </c>
      <c r="AQ84" s="33">
        <v>0</v>
      </c>
      <c r="AR84" s="33">
        <v>0</v>
      </c>
      <c r="AS84" s="33">
        <v>193</v>
      </c>
      <c r="AT84" s="33">
        <v>0</v>
      </c>
      <c r="AU84" s="33">
        <v>0</v>
      </c>
      <c r="AV84" s="33">
        <v>0</v>
      </c>
      <c r="AW84" s="33">
        <v>0</v>
      </c>
      <c r="AX84" s="73">
        <v>481</v>
      </c>
      <c r="AY84" s="54"/>
      <c r="AZ84" s="36">
        <v>3</v>
      </c>
      <c r="BA84" s="74">
        <v>47301</v>
      </c>
      <c r="BB84" s="35">
        <v>46774</v>
      </c>
      <c r="BC84" s="75">
        <v>0</v>
      </c>
      <c r="BD84" s="34">
        <v>46774</v>
      </c>
      <c r="BE84" s="76">
        <v>30</v>
      </c>
      <c r="BF84" s="76">
        <v>497</v>
      </c>
      <c r="BG84" s="34">
        <v>0</v>
      </c>
      <c r="BH84" s="77">
        <v>0</v>
      </c>
      <c r="BI84" s="73"/>
      <c r="BK84" s="12"/>
      <c r="BL84" s="12"/>
    </row>
    <row r="85" spans="1:64" x14ac:dyDescent="0.3">
      <c r="A85" s="7" t="s">
        <v>96</v>
      </c>
      <c r="B85" s="11" t="s">
        <v>134</v>
      </c>
      <c r="C85" s="33">
        <v>110841</v>
      </c>
      <c r="D85" s="33">
        <v>0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5">
        <v>1</v>
      </c>
      <c r="M85" s="33">
        <v>0</v>
      </c>
      <c r="N85" s="33">
        <v>0</v>
      </c>
      <c r="O85" s="33">
        <v>0</v>
      </c>
      <c r="P85" s="33">
        <v>0</v>
      </c>
      <c r="Q85" s="33">
        <v>24</v>
      </c>
      <c r="R85" s="33">
        <v>334</v>
      </c>
      <c r="S85" s="33">
        <v>4</v>
      </c>
      <c r="T85" s="33">
        <v>47</v>
      </c>
      <c r="U85" s="33">
        <v>229</v>
      </c>
      <c r="V85" s="33">
        <v>572</v>
      </c>
      <c r="W85" s="33">
        <v>0</v>
      </c>
      <c r="X85" s="33">
        <v>1</v>
      </c>
      <c r="Y85" s="33">
        <v>5</v>
      </c>
      <c r="Z85" s="33">
        <v>50</v>
      </c>
      <c r="AA85" s="33">
        <v>2</v>
      </c>
      <c r="AB85" s="33">
        <v>34</v>
      </c>
      <c r="AC85" s="33">
        <v>9</v>
      </c>
      <c r="AD85" s="33">
        <v>7</v>
      </c>
      <c r="AE85" s="33">
        <v>7</v>
      </c>
      <c r="AF85" s="33">
        <v>8</v>
      </c>
      <c r="AG85" s="33">
        <v>43</v>
      </c>
      <c r="AH85" s="33">
        <v>35</v>
      </c>
      <c r="AI85" s="33">
        <v>1166</v>
      </c>
      <c r="AJ85" s="33">
        <v>14</v>
      </c>
      <c r="AK85" s="33">
        <v>1758</v>
      </c>
      <c r="AL85" s="33">
        <v>844</v>
      </c>
      <c r="AM85" s="33">
        <v>9</v>
      </c>
      <c r="AN85" s="33">
        <v>23</v>
      </c>
      <c r="AO85" s="33">
        <v>1716</v>
      </c>
      <c r="AP85" s="33">
        <v>3</v>
      </c>
      <c r="AQ85" s="33">
        <v>15</v>
      </c>
      <c r="AR85" s="33">
        <v>367</v>
      </c>
      <c r="AS85" s="33">
        <v>485</v>
      </c>
      <c r="AT85" s="33">
        <v>0</v>
      </c>
      <c r="AU85" s="33">
        <v>0</v>
      </c>
      <c r="AV85" s="33">
        <v>0</v>
      </c>
      <c r="AW85" s="33">
        <v>0</v>
      </c>
      <c r="AX85" s="73">
        <v>7821</v>
      </c>
      <c r="AY85" s="54"/>
      <c r="AZ85" s="36">
        <v>0</v>
      </c>
      <c r="BA85" s="74">
        <v>103020</v>
      </c>
      <c r="BB85" s="35">
        <v>60345</v>
      </c>
      <c r="BC85" s="75">
        <v>0</v>
      </c>
      <c r="BD85" s="34">
        <v>60345</v>
      </c>
      <c r="BE85" s="76">
        <v>0</v>
      </c>
      <c r="BF85" s="76">
        <v>42650</v>
      </c>
      <c r="BG85" s="34">
        <v>0</v>
      </c>
      <c r="BH85" s="77">
        <v>0</v>
      </c>
      <c r="BI85" s="73"/>
      <c r="BK85" s="12"/>
      <c r="BL85" s="12"/>
    </row>
    <row r="86" spans="1:64" x14ac:dyDescent="0.3">
      <c r="A86" s="7" t="s">
        <v>97</v>
      </c>
      <c r="B86" s="11" t="s">
        <v>135</v>
      </c>
      <c r="C86" s="33">
        <v>7120</v>
      </c>
      <c r="D86" s="33">
        <v>0</v>
      </c>
      <c r="E86" s="34">
        <v>0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5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73">
        <v>0</v>
      </c>
      <c r="AY86" s="54"/>
      <c r="AZ86" s="36">
        <v>0</v>
      </c>
      <c r="BA86" s="74">
        <v>7120</v>
      </c>
      <c r="BB86" s="35">
        <v>7120</v>
      </c>
      <c r="BC86" s="75">
        <v>7120</v>
      </c>
      <c r="BD86" s="34">
        <v>0</v>
      </c>
      <c r="BE86" s="76">
        <v>0</v>
      </c>
      <c r="BF86" s="76">
        <v>0</v>
      </c>
      <c r="BG86" s="34">
        <v>0</v>
      </c>
      <c r="BH86" s="77">
        <v>0</v>
      </c>
      <c r="BI86" s="73"/>
      <c r="BK86" s="12"/>
      <c r="BL86" s="12"/>
    </row>
    <row r="87" spans="1:64" x14ac:dyDescent="0.3">
      <c r="A87" s="7" t="s">
        <v>98</v>
      </c>
      <c r="B87" s="11" t="s">
        <v>136</v>
      </c>
      <c r="C87" s="33">
        <v>0</v>
      </c>
      <c r="D87" s="33">
        <v>0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5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0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33">
        <v>0</v>
      </c>
      <c r="AT87" s="33">
        <v>0</v>
      </c>
      <c r="AU87" s="33">
        <v>0</v>
      </c>
      <c r="AV87" s="33">
        <v>0</v>
      </c>
      <c r="AW87" s="33">
        <v>0</v>
      </c>
      <c r="AX87" s="73">
        <v>0</v>
      </c>
      <c r="AY87" s="54"/>
      <c r="AZ87" s="36">
        <v>0</v>
      </c>
      <c r="BA87" s="74">
        <v>0</v>
      </c>
      <c r="BB87" s="35">
        <v>0</v>
      </c>
      <c r="BC87" s="75">
        <v>0</v>
      </c>
      <c r="BD87" s="34">
        <v>0</v>
      </c>
      <c r="BE87" s="76">
        <v>0</v>
      </c>
      <c r="BF87" s="76">
        <v>0</v>
      </c>
      <c r="BG87" s="34">
        <v>0</v>
      </c>
      <c r="BH87" s="77">
        <v>0</v>
      </c>
      <c r="BI87" s="73"/>
      <c r="BK87" s="12"/>
      <c r="BL87" s="12"/>
    </row>
    <row r="88" spans="1:64" x14ac:dyDescent="0.3">
      <c r="A88" s="7" t="s">
        <v>99</v>
      </c>
      <c r="B88" s="11" t="s">
        <v>51</v>
      </c>
      <c r="C88" s="33">
        <v>23216</v>
      </c>
      <c r="D88" s="33">
        <v>0</v>
      </c>
      <c r="E88" s="34">
        <v>0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5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33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33">
        <v>0</v>
      </c>
      <c r="AS88" s="33">
        <v>0</v>
      </c>
      <c r="AT88" s="33">
        <v>0</v>
      </c>
      <c r="AU88" s="33">
        <v>0</v>
      </c>
      <c r="AV88" s="33">
        <v>0</v>
      </c>
      <c r="AW88" s="33">
        <v>0</v>
      </c>
      <c r="AX88" s="73">
        <v>0</v>
      </c>
      <c r="AY88" s="54"/>
      <c r="AZ88" s="36">
        <v>84662</v>
      </c>
      <c r="BA88" s="74">
        <v>-61446</v>
      </c>
      <c r="BB88" s="35">
        <v>-61446</v>
      </c>
      <c r="BC88" s="75">
        <v>0</v>
      </c>
      <c r="BD88" s="34">
        <v>-61446</v>
      </c>
      <c r="BE88" s="76">
        <v>0</v>
      </c>
      <c r="BF88" s="76">
        <v>0</v>
      </c>
      <c r="BG88" s="34">
        <v>0</v>
      </c>
      <c r="BH88" s="77">
        <v>0</v>
      </c>
      <c r="BI88" s="73"/>
      <c r="BK88" s="12"/>
      <c r="BL88" s="12"/>
    </row>
    <row r="89" spans="1:64" ht="12" thickBot="1" x14ac:dyDescent="0.35">
      <c r="A89" s="9" t="s">
        <v>100</v>
      </c>
      <c r="B89" s="11" t="s">
        <v>137</v>
      </c>
      <c r="C89" s="33">
        <v>0</v>
      </c>
      <c r="D89" s="33">
        <v>0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5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33">
        <v>0</v>
      </c>
      <c r="AS89" s="33">
        <v>0</v>
      </c>
      <c r="AT89" s="33">
        <v>0</v>
      </c>
      <c r="AU89" s="33">
        <v>0</v>
      </c>
      <c r="AV89" s="33">
        <v>0</v>
      </c>
      <c r="AW89" s="33">
        <v>0</v>
      </c>
      <c r="AX89" s="73">
        <v>0</v>
      </c>
      <c r="AY89" s="54"/>
      <c r="AZ89" s="36">
        <v>0</v>
      </c>
      <c r="BA89" s="74">
        <v>0</v>
      </c>
      <c r="BB89" s="35">
        <v>0</v>
      </c>
      <c r="BC89" s="75">
        <v>0</v>
      </c>
      <c r="BD89" s="34">
        <v>0</v>
      </c>
      <c r="BE89" s="76">
        <v>0</v>
      </c>
      <c r="BF89" s="76">
        <v>0</v>
      </c>
      <c r="BG89" s="34">
        <v>0</v>
      </c>
      <c r="BH89" s="77">
        <v>0</v>
      </c>
      <c r="BI89" s="73"/>
      <c r="BK89" s="12"/>
      <c r="BL89" s="12"/>
    </row>
    <row r="90" spans="1:64" ht="12.5" thickTop="1" thickBot="1" x14ac:dyDescent="0.35">
      <c r="B90" s="78" t="s">
        <v>156</v>
      </c>
      <c r="C90" s="41">
        <v>8639543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2">
        <v>0</v>
      </c>
      <c r="L90" s="43">
        <v>209854</v>
      </c>
      <c r="M90" s="43">
        <v>70999</v>
      </c>
      <c r="N90" s="43">
        <v>3821</v>
      </c>
      <c r="O90" s="43">
        <v>2099</v>
      </c>
      <c r="P90" s="43">
        <v>25180</v>
      </c>
      <c r="Q90" s="43">
        <v>375188</v>
      </c>
      <c r="R90" s="43">
        <v>80673</v>
      </c>
      <c r="S90" s="43">
        <v>19</v>
      </c>
      <c r="T90" s="43">
        <v>74072</v>
      </c>
      <c r="U90" s="43">
        <v>67758</v>
      </c>
      <c r="V90" s="43">
        <v>69275</v>
      </c>
      <c r="W90" s="43">
        <v>4061</v>
      </c>
      <c r="X90" s="43">
        <v>67314</v>
      </c>
      <c r="Y90" s="43">
        <v>127205</v>
      </c>
      <c r="Z90" s="43">
        <v>59697</v>
      </c>
      <c r="AA90" s="43">
        <v>31976</v>
      </c>
      <c r="AB90" s="43">
        <v>75978</v>
      </c>
      <c r="AC90" s="43">
        <v>53798</v>
      </c>
      <c r="AD90" s="43">
        <v>129859</v>
      </c>
      <c r="AE90" s="43">
        <v>9611</v>
      </c>
      <c r="AF90" s="43">
        <v>244761</v>
      </c>
      <c r="AG90" s="43">
        <v>239383</v>
      </c>
      <c r="AH90" s="43">
        <v>255298</v>
      </c>
      <c r="AI90" s="43">
        <v>400433</v>
      </c>
      <c r="AJ90" s="43">
        <v>168386</v>
      </c>
      <c r="AK90" s="43">
        <v>75335</v>
      </c>
      <c r="AL90" s="43">
        <v>19012</v>
      </c>
      <c r="AM90" s="43">
        <v>143477</v>
      </c>
      <c r="AN90" s="43">
        <v>47969</v>
      </c>
      <c r="AO90" s="43">
        <v>119425</v>
      </c>
      <c r="AP90" s="43">
        <v>39793</v>
      </c>
      <c r="AQ90" s="43">
        <v>58916</v>
      </c>
      <c r="AR90" s="43">
        <v>11844</v>
      </c>
      <c r="AS90" s="43">
        <v>38501</v>
      </c>
      <c r="AT90" s="43">
        <v>0</v>
      </c>
      <c r="AU90" s="43">
        <v>0</v>
      </c>
      <c r="AV90" s="43">
        <v>0</v>
      </c>
      <c r="AW90" s="43">
        <v>0</v>
      </c>
      <c r="AX90" s="43">
        <v>3400702</v>
      </c>
      <c r="AY90" s="78">
        <v>0</v>
      </c>
      <c r="AZ90" s="79">
        <v>962657</v>
      </c>
      <c r="BA90" s="79">
        <v>3528681</v>
      </c>
      <c r="BB90" s="43">
        <v>2959850</v>
      </c>
      <c r="BC90" s="43">
        <v>441722</v>
      </c>
      <c r="BD90" s="80">
        <v>2517954</v>
      </c>
      <c r="BE90" s="80">
        <v>510406</v>
      </c>
      <c r="BF90" s="80">
        <v>58764</v>
      </c>
      <c r="BG90" s="43">
        <v>696159</v>
      </c>
      <c r="BH90" s="43">
        <v>496976</v>
      </c>
      <c r="BI90" s="43">
        <v>199175</v>
      </c>
      <c r="BJ90" s="43">
        <v>51547</v>
      </c>
      <c r="BK90" s="81">
        <v>0</v>
      </c>
      <c r="BL90" s="12"/>
    </row>
    <row r="91" spans="1:64" ht="12" thickTop="1" x14ac:dyDescent="0.3">
      <c r="B91" s="82" t="s">
        <v>157</v>
      </c>
      <c r="C91" s="83">
        <v>0</v>
      </c>
      <c r="D91" s="84">
        <v>0</v>
      </c>
      <c r="E91" s="84">
        <v>0</v>
      </c>
      <c r="F91" s="84">
        <v>194178</v>
      </c>
      <c r="G91" s="84">
        <v>-11219</v>
      </c>
      <c r="H91" s="84">
        <v>44631</v>
      </c>
      <c r="I91" s="84">
        <v>1691</v>
      </c>
      <c r="J91" s="84">
        <v>95917</v>
      </c>
      <c r="K91" s="84">
        <v>0</v>
      </c>
      <c r="L91" s="83">
        <v>631945</v>
      </c>
      <c r="M91" s="85">
        <v>106668</v>
      </c>
      <c r="N91" s="85">
        <v>52860</v>
      </c>
      <c r="O91" s="85">
        <v>28052</v>
      </c>
      <c r="P91" s="85">
        <v>54861</v>
      </c>
      <c r="Q91" s="85">
        <v>155317</v>
      </c>
      <c r="R91" s="85">
        <v>69901</v>
      </c>
      <c r="S91" s="85">
        <v>110</v>
      </c>
      <c r="T91" s="85">
        <v>33893</v>
      </c>
      <c r="U91" s="85">
        <v>49984</v>
      </c>
      <c r="V91" s="85">
        <v>56624</v>
      </c>
      <c r="W91" s="85">
        <v>4646</v>
      </c>
      <c r="X91" s="85">
        <v>11286</v>
      </c>
      <c r="Y91" s="85">
        <v>49204</v>
      </c>
      <c r="Z91" s="85">
        <v>9011</v>
      </c>
      <c r="AA91" s="85">
        <v>8549</v>
      </c>
      <c r="AB91" s="85">
        <v>32592</v>
      </c>
      <c r="AC91" s="85">
        <v>27959</v>
      </c>
      <c r="AD91" s="85">
        <v>73512</v>
      </c>
      <c r="AE91" s="85">
        <v>83331</v>
      </c>
      <c r="AF91" s="85">
        <v>105778</v>
      </c>
      <c r="AG91" s="85">
        <v>261944</v>
      </c>
      <c r="AH91" s="85">
        <v>306315</v>
      </c>
      <c r="AI91" s="85">
        <v>47081</v>
      </c>
      <c r="AJ91" s="85">
        <v>189816</v>
      </c>
      <c r="AK91" s="85">
        <v>119406</v>
      </c>
      <c r="AL91" s="85">
        <v>245406</v>
      </c>
      <c r="AM91" s="85">
        <v>100869</v>
      </c>
      <c r="AN91" s="85">
        <v>74535</v>
      </c>
      <c r="AO91" s="85">
        <v>240863</v>
      </c>
      <c r="AP91" s="85">
        <v>189212</v>
      </c>
      <c r="AQ91" s="85">
        <v>64620</v>
      </c>
      <c r="AR91" s="85">
        <v>35658</v>
      </c>
      <c r="AS91" s="85">
        <v>71378</v>
      </c>
      <c r="AT91" s="85">
        <v>7120</v>
      </c>
      <c r="AU91" s="85">
        <v>0</v>
      </c>
      <c r="AV91" s="85">
        <v>0</v>
      </c>
      <c r="AW91" s="85">
        <v>0</v>
      </c>
      <c r="AX91" s="86">
        <v>3597234</v>
      </c>
      <c r="AY91" s="86">
        <v>3921441</v>
      </c>
      <c r="BK91" s="12"/>
      <c r="BL91" s="12"/>
    </row>
    <row r="92" spans="1:64" ht="12" thickBot="1" x14ac:dyDescent="0.35">
      <c r="B92" s="82" t="s">
        <v>158</v>
      </c>
      <c r="C92" s="35">
        <v>0</v>
      </c>
      <c r="D92" s="34"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5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0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3">
        <v>0</v>
      </c>
      <c r="AI92" s="33">
        <v>0</v>
      </c>
      <c r="AJ92" s="33">
        <v>0</v>
      </c>
      <c r="AK92" s="33">
        <v>0</v>
      </c>
      <c r="AL92" s="33">
        <v>0</v>
      </c>
      <c r="AM92" s="33">
        <v>0</v>
      </c>
      <c r="AN92" s="33">
        <v>0</v>
      </c>
      <c r="AO92" s="33">
        <v>0</v>
      </c>
      <c r="AP92" s="33">
        <v>0</v>
      </c>
      <c r="AQ92" s="33">
        <v>0</v>
      </c>
      <c r="AR92" s="33">
        <v>0</v>
      </c>
      <c r="AS92" s="33">
        <v>0</v>
      </c>
      <c r="AT92" s="33">
        <v>0</v>
      </c>
      <c r="AU92" s="33">
        <v>0</v>
      </c>
      <c r="AV92" s="33">
        <v>0</v>
      </c>
      <c r="AW92" s="33">
        <v>0</v>
      </c>
      <c r="AX92" s="36">
        <v>0</v>
      </c>
      <c r="AY92" s="36">
        <v>0</v>
      </c>
      <c r="BK92" s="12"/>
      <c r="BL92" s="12"/>
    </row>
    <row r="93" spans="1:64" ht="12" thickTop="1" x14ac:dyDescent="0.3">
      <c r="B93" s="82" t="s">
        <v>159</v>
      </c>
      <c r="C93" s="35">
        <v>0</v>
      </c>
      <c r="D93" s="34">
        <v>0</v>
      </c>
      <c r="E93" s="34">
        <v>0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5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3">
        <v>0</v>
      </c>
      <c r="AH93" s="33">
        <v>0</v>
      </c>
      <c r="AI93" s="33">
        <v>0</v>
      </c>
      <c r="AJ93" s="33">
        <v>0</v>
      </c>
      <c r="AK93" s="33">
        <v>0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33">
        <v>0</v>
      </c>
      <c r="AT93" s="33">
        <v>0</v>
      </c>
      <c r="AU93" s="33">
        <v>0</v>
      </c>
      <c r="AV93" s="33">
        <v>0</v>
      </c>
      <c r="AW93" s="33">
        <v>0</v>
      </c>
      <c r="AX93" s="36">
        <v>0</v>
      </c>
      <c r="AY93" s="36">
        <v>0</v>
      </c>
      <c r="BA93" s="87" t="s">
        <v>160</v>
      </c>
      <c r="BB93" s="88"/>
      <c r="BC93" s="88"/>
      <c r="BD93" s="88"/>
      <c r="BE93" s="89">
        <v>3597234</v>
      </c>
      <c r="BG93" s="87" t="s">
        <v>161</v>
      </c>
      <c r="BH93" s="88"/>
      <c r="BI93" s="88"/>
      <c r="BJ93" s="88"/>
      <c r="BK93" s="89">
        <v>3528681</v>
      </c>
      <c r="BL93" s="75"/>
    </row>
    <row r="94" spans="1:64" x14ac:dyDescent="0.3">
      <c r="B94" s="82" t="s">
        <v>162</v>
      </c>
      <c r="C94" s="35">
        <v>0</v>
      </c>
      <c r="D94" s="34">
        <v>0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5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0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33">
        <v>0</v>
      </c>
      <c r="AT94" s="33">
        <v>0</v>
      </c>
      <c r="AU94" s="33">
        <v>0</v>
      </c>
      <c r="AV94" s="33">
        <v>0</v>
      </c>
      <c r="AW94" s="33">
        <v>0</v>
      </c>
      <c r="AX94" s="36">
        <v>0</v>
      </c>
      <c r="AY94" s="36">
        <v>0</v>
      </c>
      <c r="BA94" s="90" t="s">
        <v>163</v>
      </c>
      <c r="BE94" s="74">
        <v>95917</v>
      </c>
      <c r="BG94" s="90" t="s">
        <v>164</v>
      </c>
      <c r="BK94" s="74">
        <v>696159</v>
      </c>
      <c r="BL94" s="75"/>
    </row>
    <row r="95" spans="1:64" s="45" customFormat="1" ht="11.25" customHeight="1" x14ac:dyDescent="0.3">
      <c r="B95" s="82" t="s">
        <v>165</v>
      </c>
      <c r="C95" s="91">
        <v>0</v>
      </c>
      <c r="D95" s="92">
        <v>0</v>
      </c>
      <c r="E95" s="92">
        <v>0</v>
      </c>
      <c r="F95" s="92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35">
        <v>0</v>
      </c>
      <c r="M95" s="93">
        <v>0</v>
      </c>
      <c r="N95" s="93">
        <v>0</v>
      </c>
      <c r="O95" s="93">
        <v>0</v>
      </c>
      <c r="P95" s="93">
        <v>0</v>
      </c>
      <c r="Q95" s="93">
        <v>0</v>
      </c>
      <c r="R95" s="93">
        <v>0</v>
      </c>
      <c r="S95" s="93">
        <v>0</v>
      </c>
      <c r="T95" s="93">
        <v>0</v>
      </c>
      <c r="U95" s="93">
        <v>0</v>
      </c>
      <c r="V95" s="93">
        <v>0</v>
      </c>
      <c r="W95" s="93">
        <v>0</v>
      </c>
      <c r="X95" s="93">
        <v>0</v>
      </c>
      <c r="Y95" s="93">
        <v>0</v>
      </c>
      <c r="Z95" s="93">
        <v>0</v>
      </c>
      <c r="AA95" s="93">
        <v>0</v>
      </c>
      <c r="AB95" s="93">
        <v>0</v>
      </c>
      <c r="AC95" s="93">
        <v>0</v>
      </c>
      <c r="AD95" s="93">
        <v>0</v>
      </c>
      <c r="AE95" s="93">
        <v>0</v>
      </c>
      <c r="AF95" s="93">
        <v>0</v>
      </c>
      <c r="AG95" s="93">
        <v>0</v>
      </c>
      <c r="AH95" s="93">
        <v>0</v>
      </c>
      <c r="AI95" s="93">
        <v>0</v>
      </c>
      <c r="AJ95" s="93">
        <v>0</v>
      </c>
      <c r="AK95" s="93">
        <v>0</v>
      </c>
      <c r="AL95" s="93">
        <v>0</v>
      </c>
      <c r="AM95" s="93">
        <v>0</v>
      </c>
      <c r="AN95" s="93">
        <v>0</v>
      </c>
      <c r="AO95" s="93">
        <v>0</v>
      </c>
      <c r="AP95" s="93">
        <v>0</v>
      </c>
      <c r="AQ95" s="93">
        <v>0</v>
      </c>
      <c r="AR95" s="93">
        <v>0</v>
      </c>
      <c r="AS95" s="93">
        <v>0</v>
      </c>
      <c r="AT95" s="93">
        <v>0</v>
      </c>
      <c r="AU95" s="93">
        <v>0</v>
      </c>
      <c r="AV95" s="93">
        <v>0</v>
      </c>
      <c r="AW95" s="93">
        <v>0</v>
      </c>
      <c r="AX95" s="36">
        <v>0</v>
      </c>
      <c r="AY95" s="36">
        <v>0</v>
      </c>
      <c r="AZ95" s="12"/>
      <c r="BA95" s="90" t="s">
        <v>166</v>
      </c>
      <c r="BE95" s="94">
        <v>1691</v>
      </c>
      <c r="BG95" s="90" t="s">
        <v>167</v>
      </c>
      <c r="BH95" s="12"/>
      <c r="BI95" s="12"/>
      <c r="BJ95" s="12"/>
      <c r="BK95" s="74">
        <v>51547</v>
      </c>
      <c r="BL95" s="75"/>
    </row>
    <row r="96" spans="1:64" x14ac:dyDescent="0.3">
      <c r="B96" s="82" t="s">
        <v>168</v>
      </c>
      <c r="C96" s="35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5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0</v>
      </c>
      <c r="AI96" s="33">
        <v>0</v>
      </c>
      <c r="AJ96" s="33">
        <v>0</v>
      </c>
      <c r="AK96" s="33">
        <v>0</v>
      </c>
      <c r="AL96" s="33">
        <v>0</v>
      </c>
      <c r="AM96" s="33">
        <v>0</v>
      </c>
      <c r="AN96" s="33">
        <v>0</v>
      </c>
      <c r="AO96" s="33">
        <v>0</v>
      </c>
      <c r="AP96" s="33">
        <v>0</v>
      </c>
      <c r="AQ96" s="33">
        <v>0</v>
      </c>
      <c r="AR96" s="33">
        <v>0</v>
      </c>
      <c r="AS96" s="33">
        <v>0</v>
      </c>
      <c r="AT96" s="33">
        <v>0</v>
      </c>
      <c r="AU96" s="33">
        <v>0</v>
      </c>
      <c r="AV96" s="33">
        <v>0</v>
      </c>
      <c r="AW96" s="33">
        <v>0</v>
      </c>
      <c r="AX96" s="36">
        <v>0</v>
      </c>
      <c r="AY96" s="36">
        <v>0</v>
      </c>
      <c r="BA96" s="90" t="s">
        <v>169</v>
      </c>
      <c r="BE96" s="74">
        <v>238439</v>
      </c>
      <c r="BG96" s="90" t="s">
        <v>170</v>
      </c>
      <c r="BK96" s="74">
        <v>0</v>
      </c>
      <c r="BL96" s="75"/>
    </row>
    <row r="97" spans="2:64" x14ac:dyDescent="0.3">
      <c r="B97" s="82" t="s">
        <v>171</v>
      </c>
      <c r="C97" s="35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5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v>0</v>
      </c>
      <c r="AL97" s="33">
        <v>0</v>
      </c>
      <c r="AM97" s="33">
        <v>0</v>
      </c>
      <c r="AN97" s="33">
        <v>0</v>
      </c>
      <c r="AO97" s="33">
        <v>0</v>
      </c>
      <c r="AP97" s="33">
        <v>0</v>
      </c>
      <c r="AQ97" s="33">
        <v>0</v>
      </c>
      <c r="AR97" s="33">
        <v>0</v>
      </c>
      <c r="AS97" s="33">
        <v>0</v>
      </c>
      <c r="AT97" s="33">
        <v>0</v>
      </c>
      <c r="AU97" s="33">
        <v>0</v>
      </c>
      <c r="AV97" s="33">
        <v>0</v>
      </c>
      <c r="AW97" s="33">
        <v>0</v>
      </c>
      <c r="AX97" s="36">
        <v>0</v>
      </c>
      <c r="AY97" s="36">
        <v>0</v>
      </c>
      <c r="BA97" s="90" t="s">
        <v>172</v>
      </c>
      <c r="BE97" s="74">
        <v>-11219</v>
      </c>
      <c r="BG97" s="90" t="s">
        <v>173</v>
      </c>
      <c r="BK97" s="74">
        <v>962657</v>
      </c>
      <c r="BL97" s="75"/>
    </row>
    <row r="98" spans="2:64" ht="12" thickBot="1" x14ac:dyDescent="0.35">
      <c r="B98" s="82" t="s">
        <v>174</v>
      </c>
      <c r="C98" s="95">
        <v>0</v>
      </c>
      <c r="D98" s="96">
        <v>0</v>
      </c>
      <c r="E98" s="96">
        <v>0</v>
      </c>
      <c r="F98" s="96">
        <v>0</v>
      </c>
      <c r="G98" s="96">
        <v>0</v>
      </c>
      <c r="H98" s="96">
        <v>0</v>
      </c>
      <c r="I98" s="96">
        <v>0</v>
      </c>
      <c r="J98" s="96">
        <v>0</v>
      </c>
      <c r="K98" s="96">
        <v>0</v>
      </c>
      <c r="L98" s="95">
        <v>639527</v>
      </c>
      <c r="M98" s="97">
        <v>107980</v>
      </c>
      <c r="N98" s="97">
        <v>54089</v>
      </c>
      <c r="O98" s="97">
        <v>28144</v>
      </c>
      <c r="P98" s="97">
        <v>79071</v>
      </c>
      <c r="Q98" s="97">
        <v>172749</v>
      </c>
      <c r="R98" s="97">
        <v>82340</v>
      </c>
      <c r="S98" s="97">
        <v>111</v>
      </c>
      <c r="T98" s="97">
        <v>41198</v>
      </c>
      <c r="U98" s="97">
        <v>59522</v>
      </c>
      <c r="V98" s="97">
        <v>62305</v>
      </c>
      <c r="W98" s="97">
        <v>5399</v>
      </c>
      <c r="X98" s="97">
        <v>20968</v>
      </c>
      <c r="Y98" s="97">
        <v>59319</v>
      </c>
      <c r="Z98" s="97">
        <v>28176</v>
      </c>
      <c r="AA98" s="97">
        <v>12234</v>
      </c>
      <c r="AB98" s="97">
        <v>45383</v>
      </c>
      <c r="AC98" s="97">
        <v>178393</v>
      </c>
      <c r="AD98" s="97">
        <v>99464</v>
      </c>
      <c r="AE98" s="97">
        <v>87502</v>
      </c>
      <c r="AF98" s="97">
        <v>139934</v>
      </c>
      <c r="AG98" s="97">
        <v>566464</v>
      </c>
      <c r="AH98" s="97">
        <v>433366</v>
      </c>
      <c r="AI98" s="97">
        <v>66276</v>
      </c>
      <c r="AJ98" s="97">
        <v>233717</v>
      </c>
      <c r="AK98" s="97">
        <v>327267</v>
      </c>
      <c r="AL98" s="97">
        <v>251297</v>
      </c>
      <c r="AM98" s="97">
        <v>290919</v>
      </c>
      <c r="AN98" s="97">
        <v>112340</v>
      </c>
      <c r="AO98" s="97">
        <v>577957</v>
      </c>
      <c r="AP98" s="97">
        <v>549408</v>
      </c>
      <c r="AQ98" s="97">
        <v>233887</v>
      </c>
      <c r="AR98" s="97">
        <v>48544</v>
      </c>
      <c r="AS98" s="97">
        <v>125548</v>
      </c>
      <c r="AT98" s="97">
        <v>0</v>
      </c>
      <c r="AU98" s="97">
        <v>0</v>
      </c>
      <c r="AV98" s="97">
        <v>0</v>
      </c>
      <c r="AW98" s="97">
        <v>0</v>
      </c>
      <c r="AX98" s="98">
        <v>4960908</v>
      </c>
      <c r="AY98" s="98">
        <v>4960908</v>
      </c>
      <c r="BA98" s="90"/>
      <c r="BE98" s="74">
        <v>0</v>
      </c>
      <c r="BG98" s="90" t="s">
        <v>175</v>
      </c>
      <c r="BK98" s="74">
        <v>1317621</v>
      </c>
      <c r="BL98" s="75"/>
    </row>
    <row r="99" spans="2:64" ht="12.5" thickTop="1" thickBot="1" x14ac:dyDescent="0.35">
      <c r="B99" s="99" t="s">
        <v>176</v>
      </c>
      <c r="C99" s="100">
        <v>0</v>
      </c>
      <c r="D99" s="100">
        <v>0</v>
      </c>
      <c r="E99" s="100">
        <v>0</v>
      </c>
      <c r="F99" s="100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1">
        <v>1172308</v>
      </c>
      <c r="M99" s="102">
        <v>11247</v>
      </c>
      <c r="N99" s="102">
        <v>2618</v>
      </c>
      <c r="O99" s="102">
        <v>6090</v>
      </c>
      <c r="P99" s="102">
        <v>17705</v>
      </c>
      <c r="Q99" s="102">
        <v>122378</v>
      </c>
      <c r="R99" s="102">
        <v>9559</v>
      </c>
      <c r="S99" s="102">
        <v>8</v>
      </c>
      <c r="T99" s="102">
        <v>153111</v>
      </c>
      <c r="U99" s="102">
        <v>29351</v>
      </c>
      <c r="V99" s="102">
        <v>19681</v>
      </c>
      <c r="W99" s="102">
        <v>6923</v>
      </c>
      <c r="X99" s="102">
        <v>9248</v>
      </c>
      <c r="Y99" s="102">
        <v>3846</v>
      </c>
      <c r="Z99" s="102">
        <v>32744</v>
      </c>
      <c r="AA99" s="102">
        <v>9742</v>
      </c>
      <c r="AB99" s="102">
        <v>21424</v>
      </c>
      <c r="AC99" s="102">
        <v>16740</v>
      </c>
      <c r="AD99" s="102">
        <v>1718</v>
      </c>
      <c r="AE99" s="102">
        <v>3820</v>
      </c>
      <c r="AF99" s="102">
        <v>37477</v>
      </c>
      <c r="AG99" s="102">
        <v>607306</v>
      </c>
      <c r="AH99" s="102">
        <v>76772</v>
      </c>
      <c r="AI99" s="102">
        <v>313498</v>
      </c>
      <c r="AJ99" s="102">
        <v>8458</v>
      </c>
      <c r="AK99" s="102">
        <v>10767</v>
      </c>
      <c r="AL99" s="102">
        <v>1241</v>
      </c>
      <c r="AM99" s="102">
        <v>27471</v>
      </c>
      <c r="AN99" s="102">
        <v>18476</v>
      </c>
      <c r="AO99" s="102">
        <v>47421</v>
      </c>
      <c r="AP99" s="102">
        <v>137571</v>
      </c>
      <c r="AQ99" s="102">
        <v>50046</v>
      </c>
      <c r="AR99" s="102">
        <v>11536</v>
      </c>
      <c r="AS99" s="102">
        <v>124393</v>
      </c>
      <c r="AT99" s="102">
        <v>48833</v>
      </c>
      <c r="AU99" s="102">
        <v>0</v>
      </c>
      <c r="AV99" s="102">
        <v>0</v>
      </c>
      <c r="AW99" s="102">
        <v>0</v>
      </c>
      <c r="AX99" s="81">
        <v>3171527</v>
      </c>
      <c r="AY99" s="103">
        <v>3171527</v>
      </c>
      <c r="BA99" s="15" t="s">
        <v>177</v>
      </c>
      <c r="BB99" s="16"/>
      <c r="BC99" s="16"/>
      <c r="BD99" s="16"/>
      <c r="BE99" s="103">
        <v>3921441</v>
      </c>
      <c r="BG99" s="15" t="s">
        <v>177</v>
      </c>
      <c r="BH99" s="16"/>
      <c r="BI99" s="16"/>
      <c r="BJ99" s="16"/>
      <c r="BK99" s="103">
        <v>3921441</v>
      </c>
      <c r="BL99" s="75"/>
    </row>
    <row r="100" spans="2:64" ht="12" thickTop="1" x14ac:dyDescent="0.3"/>
    <row r="101" spans="2:64" x14ac:dyDescent="0.3"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F101" s="75"/>
    </row>
    <row r="102" spans="2:64" x14ac:dyDescent="0.3">
      <c r="BF102" s="1">
        <f>+BE99-BK99</f>
        <v>0</v>
      </c>
    </row>
    <row r="103" spans="2:64" x14ac:dyDescent="0.3">
      <c r="BH103" s="2"/>
    </row>
  </sheetData>
  <mergeCells count="2">
    <mergeCell ref="A5:B7"/>
    <mergeCell ref="A49:B51"/>
  </mergeCells>
  <conditionalFormatting sqref="BF102">
    <cfRule type="cellIs" dxfId="0" priority="1" operator="notEqual">
      <formula>0</formula>
    </cfRule>
  </conditionalFormatting>
  <printOptions gridLines="1"/>
  <pageMargins left="0.19685039370078741" right="0.19685039370078741" top="0.59055118110236227" bottom="0.31496062992125984" header="0.51181102362204722" footer="0.23622047244094491"/>
  <pageSetup paperSize="9" fitToWidth="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2018Crt</vt:lpstr>
      <vt:lpstr>2018Cst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 Hevi</dc:creator>
  <cp:lastModifiedBy>Dadja Tazou</cp:lastModifiedBy>
  <dcterms:created xsi:type="dcterms:W3CDTF">2022-05-24T16:51:19Z</dcterms:created>
  <dcterms:modified xsi:type="dcterms:W3CDTF">2022-05-24T18:29:58Z</dcterms:modified>
</cp:coreProperties>
</file>