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D:\Inseed\1.Dcnp\2.SCN08\PUBLICATION\Pub\Series\Annexes 4\"/>
    </mc:Choice>
  </mc:AlternateContent>
  <xr:revisionPtr revIDLastSave="0" documentId="13_ncr:1_{1BC426BC-27C7-418A-933F-A18A8BF19674}" xr6:coauthVersionLast="47" xr6:coauthVersionMax="47" xr10:uidLastSave="{00000000-0000-0000-0000-000000000000}"/>
  <bookViews>
    <workbookView xWindow="-110" yWindow="-110" windowWidth="19420" windowHeight="11020" activeTab="2" xr2:uid="{00000000-000D-0000-FFFF-FFFF00000000}"/>
  </bookViews>
  <sheets>
    <sheet name="2016Crt" sheetId="1" r:id="rId1"/>
    <sheet name="2017Cst" sheetId="2" r:id="rId2"/>
    <sheet name="2017Cr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Y99" i="3" l="1"/>
  <c r="AX99" i="3"/>
  <c r="AY97" i="3"/>
  <c r="AX97" i="3"/>
  <c r="AY96" i="3"/>
  <c r="AX96" i="3"/>
  <c r="AY95" i="3"/>
  <c r="AX95" i="3"/>
  <c r="BE94" i="3"/>
  <c r="AY94" i="3"/>
  <c r="AX94" i="3"/>
  <c r="AW93" i="3"/>
  <c r="AV93" i="3"/>
  <c r="AU93" i="3"/>
  <c r="AT93" i="3"/>
  <c r="AS93" i="3"/>
  <c r="AR93" i="3"/>
  <c r="AQ93" i="3"/>
  <c r="AP93" i="3"/>
  <c r="AO93" i="3"/>
  <c r="AN93" i="3"/>
  <c r="AM93" i="3"/>
  <c r="AL93" i="3"/>
  <c r="AK93" i="3"/>
  <c r="AJ93" i="3"/>
  <c r="AI93" i="3"/>
  <c r="AH93" i="3"/>
  <c r="AG93" i="3"/>
  <c r="AF93" i="3"/>
  <c r="AE93" i="3"/>
  <c r="AD93" i="3"/>
  <c r="AC93" i="3"/>
  <c r="AB93" i="3"/>
  <c r="AA93" i="3"/>
  <c r="Z93" i="3"/>
  <c r="Y93" i="3"/>
  <c r="X93" i="3"/>
  <c r="W93" i="3"/>
  <c r="V93" i="3"/>
  <c r="U93" i="3"/>
  <c r="T93" i="3"/>
  <c r="S93" i="3"/>
  <c r="R93" i="3"/>
  <c r="Q93" i="3"/>
  <c r="P93" i="3"/>
  <c r="O93" i="3"/>
  <c r="N93" i="3"/>
  <c r="M93" i="3"/>
  <c r="L93" i="3"/>
  <c r="AY92" i="3"/>
  <c r="AX92" i="3"/>
  <c r="AT91" i="3"/>
  <c r="AT98" i="3" s="1"/>
  <c r="AL91" i="3"/>
  <c r="AL98" i="3" s="1"/>
  <c r="N91" i="3"/>
  <c r="N98" i="3" s="1"/>
  <c r="I91" i="3"/>
  <c r="H91" i="3"/>
  <c r="BI90" i="3"/>
  <c r="BK96" i="3" s="1"/>
  <c r="BH90" i="3"/>
  <c r="BK95" i="3" s="1"/>
  <c r="BG90" i="3"/>
  <c r="BK94" i="3" s="1"/>
  <c r="BF90" i="3"/>
  <c r="BE90" i="3"/>
  <c r="BD90" i="3"/>
  <c r="BC90" i="3"/>
  <c r="AZ90" i="3"/>
  <c r="BK97" i="3" s="1"/>
  <c r="AY90" i="3"/>
  <c r="AW90" i="3"/>
  <c r="AV90" i="3"/>
  <c r="AU90" i="3"/>
  <c r="AT90" i="3"/>
  <c r="AS90" i="3"/>
  <c r="AR90" i="3"/>
  <c r="AQ90" i="3"/>
  <c r="AP90" i="3"/>
  <c r="AO90" i="3"/>
  <c r="AN90" i="3"/>
  <c r="AM90" i="3"/>
  <c r="AL90" i="3"/>
  <c r="AK90" i="3"/>
  <c r="AJ90" i="3"/>
  <c r="AI90" i="3"/>
  <c r="AH90" i="3"/>
  <c r="AG90" i="3"/>
  <c r="AG91" i="3" s="1"/>
  <c r="AG98" i="3" s="1"/>
  <c r="AF90" i="3"/>
  <c r="AE90" i="3"/>
  <c r="AD90" i="3"/>
  <c r="AC90" i="3"/>
  <c r="AB90" i="3"/>
  <c r="AA90" i="3"/>
  <c r="Z90" i="3"/>
  <c r="Y90" i="3"/>
  <c r="X90" i="3"/>
  <c r="W90" i="3"/>
  <c r="V90" i="3"/>
  <c r="U90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E90" i="3"/>
  <c r="D90" i="3"/>
  <c r="BB89" i="3"/>
  <c r="BA89" i="3"/>
  <c r="AX89" i="3"/>
  <c r="C89" i="3" s="1"/>
  <c r="BB88" i="3"/>
  <c r="BA88" i="3"/>
  <c r="AX88" i="3"/>
  <c r="C88" i="3" s="1"/>
  <c r="BB87" i="3"/>
  <c r="BA87" i="3"/>
  <c r="AX87" i="3"/>
  <c r="C87" i="3" s="1"/>
  <c r="BB86" i="3"/>
  <c r="BA86" i="3" s="1"/>
  <c r="C86" i="3" s="1"/>
  <c r="AX86" i="3"/>
  <c r="BB85" i="3"/>
  <c r="BA85" i="3" s="1"/>
  <c r="AX85" i="3"/>
  <c r="BB84" i="3"/>
  <c r="BA84" i="3"/>
  <c r="AX84" i="3"/>
  <c r="BB83" i="3"/>
  <c r="BA83" i="3"/>
  <c r="AX83" i="3"/>
  <c r="C83" i="3" s="1"/>
  <c r="BB82" i="3"/>
  <c r="BA82" i="3"/>
  <c r="AX82" i="3"/>
  <c r="C82" i="3" s="1"/>
  <c r="BB81" i="3"/>
  <c r="BA81" i="3" s="1"/>
  <c r="AX81" i="3"/>
  <c r="BB80" i="3"/>
  <c r="BA80" i="3" s="1"/>
  <c r="C80" i="3" s="1"/>
  <c r="AX80" i="3"/>
  <c r="BB79" i="3"/>
  <c r="BA79" i="3" s="1"/>
  <c r="AX79" i="3"/>
  <c r="BB78" i="3"/>
  <c r="BA78" i="3"/>
  <c r="AX78" i="3"/>
  <c r="BB77" i="3"/>
  <c r="BA77" i="3"/>
  <c r="AX77" i="3"/>
  <c r="C77" i="3" s="1"/>
  <c r="BB76" i="3"/>
  <c r="BA76" i="3"/>
  <c r="AX76" i="3"/>
  <c r="C76" i="3" s="1"/>
  <c r="BB75" i="3"/>
  <c r="BA75" i="3"/>
  <c r="AX75" i="3"/>
  <c r="C75" i="3" s="1"/>
  <c r="BB74" i="3"/>
  <c r="BA74" i="3" s="1"/>
  <c r="C74" i="3" s="1"/>
  <c r="AX74" i="3"/>
  <c r="BB73" i="3"/>
  <c r="BA73" i="3" s="1"/>
  <c r="AX73" i="3"/>
  <c r="BB72" i="3"/>
  <c r="BA72" i="3"/>
  <c r="AX72" i="3"/>
  <c r="BB71" i="3"/>
  <c r="BA71" i="3"/>
  <c r="AX71" i="3"/>
  <c r="C71" i="3" s="1"/>
  <c r="BB70" i="3"/>
  <c r="BA70" i="3"/>
  <c r="AX70" i="3"/>
  <c r="C70" i="3" s="1"/>
  <c r="BB69" i="3"/>
  <c r="BA69" i="3" s="1"/>
  <c r="AX69" i="3"/>
  <c r="BB68" i="3"/>
  <c r="BA68" i="3" s="1"/>
  <c r="C68" i="3" s="1"/>
  <c r="AX68" i="3"/>
  <c r="BB67" i="3"/>
  <c r="BA67" i="3" s="1"/>
  <c r="AX67" i="3"/>
  <c r="BB66" i="3"/>
  <c r="BA66" i="3"/>
  <c r="AX66" i="3"/>
  <c r="BB65" i="3"/>
  <c r="BA65" i="3"/>
  <c r="AX65" i="3"/>
  <c r="C65" i="3" s="1"/>
  <c r="BB64" i="3"/>
  <c r="BA64" i="3"/>
  <c r="AX64" i="3"/>
  <c r="C64" i="3" s="1"/>
  <c r="BB63" i="3"/>
  <c r="BA63" i="3"/>
  <c r="AX63" i="3"/>
  <c r="C63" i="3" s="1"/>
  <c r="BB62" i="3"/>
  <c r="BA62" i="3" s="1"/>
  <c r="C62" i="3" s="1"/>
  <c r="AX62" i="3"/>
  <c r="BB61" i="3"/>
  <c r="BA61" i="3" s="1"/>
  <c r="AX61" i="3"/>
  <c r="BB60" i="3"/>
  <c r="BA60" i="3"/>
  <c r="AX60" i="3"/>
  <c r="BB59" i="3"/>
  <c r="BA59" i="3"/>
  <c r="AX59" i="3"/>
  <c r="C59" i="3" s="1"/>
  <c r="BB58" i="3"/>
  <c r="BA58" i="3"/>
  <c r="AX58" i="3"/>
  <c r="C58" i="3" s="1"/>
  <c r="BB57" i="3"/>
  <c r="BA57" i="3" s="1"/>
  <c r="AX57" i="3"/>
  <c r="BB56" i="3"/>
  <c r="BA56" i="3" s="1"/>
  <c r="C56" i="3" s="1"/>
  <c r="AX56" i="3"/>
  <c r="BB55" i="3"/>
  <c r="BA55" i="3" s="1"/>
  <c r="AX55" i="3"/>
  <c r="BB54" i="3"/>
  <c r="BA54" i="3"/>
  <c r="AX54" i="3"/>
  <c r="BB53" i="3"/>
  <c r="BA53" i="3"/>
  <c r="AX53" i="3"/>
  <c r="C53" i="3" s="1"/>
  <c r="BB52" i="3"/>
  <c r="BA52" i="3"/>
  <c r="AX52" i="3"/>
  <c r="C52" i="3" s="1"/>
  <c r="AW51" i="3"/>
  <c r="AV51" i="3"/>
  <c r="AU51" i="3"/>
  <c r="AT51" i="3"/>
  <c r="AS51" i="3"/>
  <c r="AR51" i="3"/>
  <c r="AQ51" i="3"/>
  <c r="AP51" i="3"/>
  <c r="AO51" i="3"/>
  <c r="AN51" i="3"/>
  <c r="AM51" i="3"/>
  <c r="AL51" i="3"/>
  <c r="AK51" i="3"/>
  <c r="AJ51" i="3"/>
  <c r="AI51" i="3"/>
  <c r="AH51" i="3"/>
  <c r="AG51" i="3"/>
  <c r="AF51" i="3"/>
  <c r="AE51" i="3"/>
  <c r="AD51" i="3"/>
  <c r="AC51" i="3"/>
  <c r="AB51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AW49" i="3"/>
  <c r="AV49" i="3"/>
  <c r="AU49" i="3"/>
  <c r="AT49" i="3"/>
  <c r="AS49" i="3"/>
  <c r="AR49" i="3"/>
  <c r="AQ49" i="3"/>
  <c r="AP49" i="3"/>
  <c r="AO49" i="3"/>
  <c r="AN49" i="3"/>
  <c r="AM49" i="3"/>
  <c r="AL49" i="3"/>
  <c r="AK49" i="3"/>
  <c r="AJ49" i="3"/>
  <c r="AI49" i="3"/>
  <c r="AH49" i="3"/>
  <c r="AG49" i="3"/>
  <c r="AF49" i="3"/>
  <c r="AE49" i="3"/>
  <c r="AD49" i="3"/>
  <c r="AC49" i="3"/>
  <c r="AB49" i="3"/>
  <c r="AA49" i="3"/>
  <c r="Z49" i="3"/>
  <c r="Y49" i="3"/>
  <c r="X49" i="3"/>
  <c r="W49" i="3"/>
  <c r="V49" i="3"/>
  <c r="U49" i="3"/>
  <c r="T49" i="3"/>
  <c r="S49" i="3"/>
  <c r="R49" i="3"/>
  <c r="Q49" i="3"/>
  <c r="P49" i="3"/>
  <c r="O49" i="3"/>
  <c r="N49" i="3"/>
  <c r="M49" i="3"/>
  <c r="L49" i="3"/>
  <c r="AZ46" i="3"/>
  <c r="BK98" i="3" s="1"/>
  <c r="AY46" i="3"/>
  <c r="AW46" i="3"/>
  <c r="AV46" i="3"/>
  <c r="AV91" i="3" s="1"/>
  <c r="AV98" i="3" s="1"/>
  <c r="AU46" i="3"/>
  <c r="AU91" i="3" s="1"/>
  <c r="AU98" i="3" s="1"/>
  <c r="AT46" i="3"/>
  <c r="AS46" i="3"/>
  <c r="AR46" i="3"/>
  <c r="AR91" i="3" s="1"/>
  <c r="AR98" i="3" s="1"/>
  <c r="AQ46" i="3"/>
  <c r="AP46" i="3"/>
  <c r="AO46" i="3"/>
  <c r="AN46" i="3"/>
  <c r="AN91" i="3" s="1"/>
  <c r="AN98" i="3" s="1"/>
  <c r="AM46" i="3"/>
  <c r="AM91" i="3" s="1"/>
  <c r="AM98" i="3" s="1"/>
  <c r="AL46" i="3"/>
  <c r="AK46" i="3"/>
  <c r="AK91" i="3" s="1"/>
  <c r="AK98" i="3" s="1"/>
  <c r="AJ46" i="3"/>
  <c r="AJ91" i="3" s="1"/>
  <c r="AJ98" i="3" s="1"/>
  <c r="AI46" i="3"/>
  <c r="AH46" i="3"/>
  <c r="AH91" i="3" s="1"/>
  <c r="AH98" i="3" s="1"/>
  <c r="AG46" i="3"/>
  <c r="AF46" i="3"/>
  <c r="AF91" i="3" s="1"/>
  <c r="AF98" i="3" s="1"/>
  <c r="AE46" i="3"/>
  <c r="AE91" i="3" s="1"/>
  <c r="AE98" i="3" s="1"/>
  <c r="AD46" i="3"/>
  <c r="AD91" i="3" s="1"/>
  <c r="AD98" i="3" s="1"/>
  <c r="AC46" i="3"/>
  <c r="AC91" i="3" s="1"/>
  <c r="AC98" i="3" s="1"/>
  <c r="AB46" i="3"/>
  <c r="AB91" i="3" s="1"/>
  <c r="AB98" i="3" s="1"/>
  <c r="AA46" i="3"/>
  <c r="Z46" i="3"/>
  <c r="Z91" i="3" s="1"/>
  <c r="Z98" i="3" s="1"/>
  <c r="Y46" i="3"/>
  <c r="X46" i="3"/>
  <c r="X91" i="3" s="1"/>
  <c r="X98" i="3" s="1"/>
  <c r="W46" i="3"/>
  <c r="W91" i="3" s="1"/>
  <c r="W98" i="3" s="1"/>
  <c r="V46" i="3"/>
  <c r="V91" i="3" s="1"/>
  <c r="V98" i="3" s="1"/>
  <c r="U46" i="3"/>
  <c r="T46" i="3"/>
  <c r="T91" i="3" s="1"/>
  <c r="T98" i="3" s="1"/>
  <c r="S46" i="3"/>
  <c r="R46" i="3"/>
  <c r="Q46" i="3"/>
  <c r="P46" i="3"/>
  <c r="P91" i="3" s="1"/>
  <c r="P98" i="3" s="1"/>
  <c r="O46" i="3"/>
  <c r="O91" i="3" s="1"/>
  <c r="O98" i="3" s="1"/>
  <c r="N46" i="3"/>
  <c r="M46" i="3"/>
  <c r="M91" i="3" s="1"/>
  <c r="M98" i="3" s="1"/>
  <c r="L46" i="3"/>
  <c r="L91" i="3" s="1"/>
  <c r="J46" i="3"/>
  <c r="J91" i="3" s="1"/>
  <c r="I46" i="3"/>
  <c r="BE95" i="3" s="1"/>
  <c r="H46" i="3"/>
  <c r="G46" i="3"/>
  <c r="G91" i="3" s="1"/>
  <c r="F46" i="3"/>
  <c r="F91" i="3" s="1"/>
  <c r="E46" i="3"/>
  <c r="D46" i="3"/>
  <c r="AX45" i="3"/>
  <c r="K45" i="3" s="1"/>
  <c r="C45" i="3" s="1"/>
  <c r="AX44" i="3"/>
  <c r="K44" i="3" s="1"/>
  <c r="C44" i="3" s="1"/>
  <c r="AX43" i="3"/>
  <c r="K43" i="3"/>
  <c r="C43" i="3" s="1"/>
  <c r="AX42" i="3"/>
  <c r="K42" i="3"/>
  <c r="C42" i="3" s="1"/>
  <c r="AX41" i="3"/>
  <c r="K41" i="3"/>
  <c r="C41" i="3" s="1"/>
  <c r="AX40" i="3"/>
  <c r="K40" i="3" s="1"/>
  <c r="C40" i="3" s="1"/>
  <c r="AX39" i="3"/>
  <c r="K39" i="3"/>
  <c r="C39" i="3"/>
  <c r="AX38" i="3"/>
  <c r="K38" i="3"/>
  <c r="C38" i="3" s="1"/>
  <c r="AX37" i="3"/>
  <c r="K37" i="3"/>
  <c r="C37" i="3" s="1"/>
  <c r="AX36" i="3"/>
  <c r="K36" i="3" s="1"/>
  <c r="C36" i="3" s="1"/>
  <c r="AX35" i="3"/>
  <c r="K35" i="3"/>
  <c r="C35" i="3" s="1"/>
  <c r="AX34" i="3"/>
  <c r="K34" i="3" s="1"/>
  <c r="C34" i="3" s="1"/>
  <c r="AX33" i="3"/>
  <c r="K33" i="3"/>
  <c r="C33" i="3" s="1"/>
  <c r="AX32" i="3"/>
  <c r="K32" i="3" s="1"/>
  <c r="C32" i="3" s="1"/>
  <c r="AX31" i="3"/>
  <c r="K31" i="3" s="1"/>
  <c r="C31" i="3" s="1"/>
  <c r="AX30" i="3"/>
  <c r="K30" i="3"/>
  <c r="C30" i="3" s="1"/>
  <c r="AX29" i="3"/>
  <c r="K29" i="3"/>
  <c r="C29" i="3" s="1"/>
  <c r="AX28" i="3"/>
  <c r="K28" i="3" s="1"/>
  <c r="C28" i="3" s="1"/>
  <c r="AX27" i="3"/>
  <c r="K27" i="3" s="1"/>
  <c r="C27" i="3" s="1"/>
  <c r="AX26" i="3"/>
  <c r="K26" i="3"/>
  <c r="C26" i="3" s="1"/>
  <c r="AX25" i="3"/>
  <c r="K25" i="3"/>
  <c r="C25" i="3" s="1"/>
  <c r="AX24" i="3"/>
  <c r="K24" i="3" s="1"/>
  <c r="C24" i="3" s="1"/>
  <c r="AX23" i="3"/>
  <c r="K23" i="3" s="1"/>
  <c r="C23" i="3" s="1"/>
  <c r="AX22" i="3"/>
  <c r="K22" i="3"/>
  <c r="C22" i="3" s="1"/>
  <c r="AX21" i="3"/>
  <c r="K21" i="3" s="1"/>
  <c r="C21" i="3" s="1"/>
  <c r="AX20" i="3"/>
  <c r="K20" i="3" s="1"/>
  <c r="C20" i="3" s="1"/>
  <c r="AX19" i="3"/>
  <c r="K19" i="3"/>
  <c r="C19" i="3" s="1"/>
  <c r="AX18" i="3"/>
  <c r="K18" i="3" s="1"/>
  <c r="C18" i="3" s="1"/>
  <c r="AX17" i="3"/>
  <c r="K17" i="3"/>
  <c r="C17" i="3" s="1"/>
  <c r="AX16" i="3"/>
  <c r="K16" i="3" s="1"/>
  <c r="C16" i="3" s="1"/>
  <c r="AX15" i="3"/>
  <c r="K15" i="3"/>
  <c r="C15" i="3"/>
  <c r="AX14" i="3"/>
  <c r="K14" i="3" s="1"/>
  <c r="C14" i="3" s="1"/>
  <c r="AX13" i="3"/>
  <c r="K13" i="3"/>
  <c r="C13" i="3" s="1"/>
  <c r="AX12" i="3"/>
  <c r="K12" i="3" s="1"/>
  <c r="C12" i="3" s="1"/>
  <c r="AX11" i="3"/>
  <c r="K11" i="3"/>
  <c r="C11" i="3" s="1"/>
  <c r="AX10" i="3"/>
  <c r="K10" i="3" s="1"/>
  <c r="C10" i="3" s="1"/>
  <c r="AX9" i="3"/>
  <c r="K9" i="3"/>
  <c r="C9" i="3" s="1"/>
  <c r="AX8" i="3"/>
  <c r="K8" i="3" s="1"/>
  <c r="AY99" i="2"/>
  <c r="AX99" i="2"/>
  <c r="AY97" i="2"/>
  <c r="AX97" i="2"/>
  <c r="AY96" i="2"/>
  <c r="AX96" i="2"/>
  <c r="AY95" i="2"/>
  <c r="AX95" i="2"/>
  <c r="AY94" i="2"/>
  <c r="AX94" i="2"/>
  <c r="AW93" i="2"/>
  <c r="AV93" i="2"/>
  <c r="AU93" i="2"/>
  <c r="AT93" i="2"/>
  <c r="AS93" i="2"/>
  <c r="AR93" i="2"/>
  <c r="AQ93" i="2"/>
  <c r="AP93" i="2"/>
  <c r="AO93" i="2"/>
  <c r="AN93" i="2"/>
  <c r="AM93" i="2"/>
  <c r="AL93" i="2"/>
  <c r="AK93" i="2"/>
  <c r="AJ93" i="2"/>
  <c r="AI93" i="2"/>
  <c r="AH93" i="2"/>
  <c r="AG93" i="2"/>
  <c r="AF93" i="2"/>
  <c r="AE93" i="2"/>
  <c r="AD93" i="2"/>
  <c r="AC93" i="2"/>
  <c r="AB93" i="2"/>
  <c r="AA93" i="2"/>
  <c r="Z93" i="2"/>
  <c r="Y93" i="2"/>
  <c r="X93" i="2"/>
  <c r="W93" i="2"/>
  <c r="V93" i="2"/>
  <c r="U93" i="2"/>
  <c r="T93" i="2"/>
  <c r="S93" i="2"/>
  <c r="R93" i="2"/>
  <c r="Q93" i="2"/>
  <c r="P93" i="2"/>
  <c r="O93" i="2"/>
  <c r="N93" i="2"/>
  <c r="M93" i="2"/>
  <c r="L93" i="2"/>
  <c r="AY92" i="2"/>
  <c r="AX92" i="2"/>
  <c r="AU91" i="2"/>
  <c r="AU98" i="2" s="1"/>
  <c r="AB91" i="2"/>
  <c r="AB98" i="2" s="1"/>
  <c r="P91" i="2"/>
  <c r="P98" i="2" s="1"/>
  <c r="BK90" i="2"/>
  <c r="BK96" i="2" s="1"/>
  <c r="BJ90" i="2"/>
  <c r="BK95" i="2" s="1"/>
  <c r="BI90" i="2"/>
  <c r="BG90" i="2"/>
  <c r="BK94" i="2" s="1"/>
  <c r="BF90" i="2"/>
  <c r="BE90" i="2"/>
  <c r="BD90" i="2"/>
  <c r="BC90" i="2"/>
  <c r="AZ90" i="2"/>
  <c r="BK97" i="2" s="1"/>
  <c r="AY90" i="2"/>
  <c r="AW90" i="2"/>
  <c r="AV90" i="2"/>
  <c r="AU90" i="2"/>
  <c r="AT90" i="2"/>
  <c r="AS90" i="2"/>
  <c r="AR90" i="2"/>
  <c r="AQ90" i="2"/>
  <c r="AP90" i="2"/>
  <c r="AO90" i="2"/>
  <c r="AN90" i="2"/>
  <c r="AM90" i="2"/>
  <c r="AL90" i="2"/>
  <c r="AK90" i="2"/>
  <c r="AJ90" i="2"/>
  <c r="AI90" i="2"/>
  <c r="AH90" i="2"/>
  <c r="AG90" i="2"/>
  <c r="AF90" i="2"/>
  <c r="AE90" i="2"/>
  <c r="AD90" i="2"/>
  <c r="AC90" i="2"/>
  <c r="AB90" i="2"/>
  <c r="AA90" i="2"/>
  <c r="Z90" i="2"/>
  <c r="Y90" i="2"/>
  <c r="X90" i="2"/>
  <c r="W90" i="2"/>
  <c r="V90" i="2"/>
  <c r="U90" i="2"/>
  <c r="T90" i="2"/>
  <c r="S90" i="2"/>
  <c r="R90" i="2"/>
  <c r="Q90" i="2"/>
  <c r="P90" i="2"/>
  <c r="O90" i="2"/>
  <c r="N90" i="2"/>
  <c r="M90" i="2"/>
  <c r="L90" i="2"/>
  <c r="K90" i="2"/>
  <c r="J90" i="2"/>
  <c r="I90" i="2"/>
  <c r="H90" i="2"/>
  <c r="G90" i="2"/>
  <c r="F90" i="2"/>
  <c r="E90" i="2"/>
  <c r="D90" i="2"/>
  <c r="BH89" i="2"/>
  <c r="BB89" i="2"/>
  <c r="BA89" i="2" s="1"/>
  <c r="AX89" i="2"/>
  <c r="C89" i="2" s="1"/>
  <c r="BH88" i="2"/>
  <c r="BB88" i="2"/>
  <c r="BA88" i="2" s="1"/>
  <c r="AX88" i="2"/>
  <c r="C88" i="2" s="1"/>
  <c r="BH87" i="2"/>
  <c r="BB87" i="2"/>
  <c r="BA87" i="2"/>
  <c r="AX87" i="2"/>
  <c r="C87" i="2" s="1"/>
  <c r="BH86" i="2"/>
  <c r="BB86" i="2"/>
  <c r="BA86" i="2"/>
  <c r="AX86" i="2"/>
  <c r="C86" i="2" s="1"/>
  <c r="BH85" i="2"/>
  <c r="BB85" i="2"/>
  <c r="BA85" i="2"/>
  <c r="AX85" i="2"/>
  <c r="C85" i="2" s="1"/>
  <c r="BH84" i="2"/>
  <c r="BB84" i="2"/>
  <c r="BA84" i="2"/>
  <c r="AX84" i="2"/>
  <c r="C84" i="2"/>
  <c r="BH83" i="2"/>
  <c r="BB83" i="2"/>
  <c r="BA83" i="2"/>
  <c r="AX83" i="2"/>
  <c r="BH82" i="2"/>
  <c r="BB82" i="2"/>
  <c r="BA82" i="2"/>
  <c r="AX82" i="2"/>
  <c r="C82" i="2" s="1"/>
  <c r="BH81" i="2"/>
  <c r="BB81" i="2"/>
  <c r="BA81" i="2"/>
  <c r="AX81" i="2"/>
  <c r="C81" i="2" s="1"/>
  <c r="BH80" i="2"/>
  <c r="BB80" i="2"/>
  <c r="BA80" i="2"/>
  <c r="AX80" i="2"/>
  <c r="C80" i="2" s="1"/>
  <c r="BH79" i="2"/>
  <c r="BB79" i="2"/>
  <c r="BA79" i="2" s="1"/>
  <c r="C79" i="2" s="1"/>
  <c r="AX79" i="2"/>
  <c r="BH78" i="2"/>
  <c r="BB78" i="2"/>
  <c r="BA78" i="2" s="1"/>
  <c r="AX78" i="2"/>
  <c r="BH77" i="2"/>
  <c r="BB77" i="2"/>
  <c r="BA77" i="2" s="1"/>
  <c r="AX77" i="2"/>
  <c r="C77" i="2" s="1"/>
  <c r="BH76" i="2"/>
  <c r="BB76" i="2"/>
  <c r="BA76" i="2" s="1"/>
  <c r="AX76" i="2"/>
  <c r="BH75" i="2"/>
  <c r="BB75" i="2"/>
  <c r="BA75" i="2" s="1"/>
  <c r="AX75" i="2"/>
  <c r="BH74" i="2"/>
  <c r="BB74" i="2"/>
  <c r="BA74" i="2" s="1"/>
  <c r="AX74" i="2"/>
  <c r="BH73" i="2"/>
  <c r="BB73" i="2"/>
  <c r="BA73" i="2" s="1"/>
  <c r="AX73" i="2"/>
  <c r="BH72" i="2"/>
  <c r="BB72" i="2"/>
  <c r="BA72" i="2" s="1"/>
  <c r="C72" i="2" s="1"/>
  <c r="AX72" i="2"/>
  <c r="BH71" i="2"/>
  <c r="BB71" i="2"/>
  <c r="BA71" i="2"/>
  <c r="AX71" i="2"/>
  <c r="BH70" i="2"/>
  <c r="BB70" i="2"/>
  <c r="BA70" i="2"/>
  <c r="AX70" i="2"/>
  <c r="BH69" i="2"/>
  <c r="BB69" i="2"/>
  <c r="BA69" i="2"/>
  <c r="AX69" i="2"/>
  <c r="C69" i="2"/>
  <c r="BH68" i="2"/>
  <c r="BB68" i="2"/>
  <c r="BA68" i="2"/>
  <c r="AX68" i="2"/>
  <c r="C68" i="2" s="1"/>
  <c r="BH67" i="2"/>
  <c r="BB67" i="2"/>
  <c r="BA67" i="2" s="1"/>
  <c r="AX67" i="2"/>
  <c r="BH66" i="2"/>
  <c r="BB66" i="2"/>
  <c r="BA66" i="2" s="1"/>
  <c r="AX66" i="2"/>
  <c r="C66" i="2" s="1"/>
  <c r="BH65" i="2"/>
  <c r="BB65" i="2"/>
  <c r="BA65" i="2" s="1"/>
  <c r="AX65" i="2"/>
  <c r="C65" i="2" s="1"/>
  <c r="BH64" i="2"/>
  <c r="BB64" i="2"/>
  <c r="BA64" i="2" s="1"/>
  <c r="AX64" i="2"/>
  <c r="BH63" i="2"/>
  <c r="BB63" i="2"/>
  <c r="BA63" i="2"/>
  <c r="AX63" i="2"/>
  <c r="BH62" i="2"/>
  <c r="BB62" i="2"/>
  <c r="BA62" i="2"/>
  <c r="AX62" i="2"/>
  <c r="BH61" i="2"/>
  <c r="BB61" i="2"/>
  <c r="BA61" i="2"/>
  <c r="C61" i="2" s="1"/>
  <c r="AX61" i="2"/>
  <c r="BH60" i="2"/>
  <c r="BB60" i="2"/>
  <c r="BA60" i="2" s="1"/>
  <c r="C60" i="2" s="1"/>
  <c r="AX60" i="2"/>
  <c r="BH59" i="2"/>
  <c r="BB59" i="2"/>
  <c r="BA59" i="2"/>
  <c r="AX59" i="2"/>
  <c r="C59" i="2" s="1"/>
  <c r="BH58" i="2"/>
  <c r="BB58" i="2"/>
  <c r="BA58" i="2"/>
  <c r="AX58" i="2"/>
  <c r="C58" i="2" s="1"/>
  <c r="BH57" i="2"/>
  <c r="BB57" i="2"/>
  <c r="BA57" i="2"/>
  <c r="AX57" i="2"/>
  <c r="C57" i="2"/>
  <c r="BH56" i="2"/>
  <c r="BB56" i="2"/>
  <c r="BA56" i="2"/>
  <c r="AX56" i="2"/>
  <c r="C56" i="2" s="1"/>
  <c r="BH55" i="2"/>
  <c r="BB55" i="2"/>
  <c r="BA55" i="2" s="1"/>
  <c r="AX55" i="2"/>
  <c r="BH54" i="2"/>
  <c r="BB54" i="2"/>
  <c r="BA54" i="2" s="1"/>
  <c r="AX54" i="2"/>
  <c r="C54" i="2" s="1"/>
  <c r="BH53" i="2"/>
  <c r="BB53" i="2"/>
  <c r="BA53" i="2" s="1"/>
  <c r="AX53" i="2"/>
  <c r="C53" i="2" s="1"/>
  <c r="BH52" i="2"/>
  <c r="BB52" i="2"/>
  <c r="BA52" i="2" s="1"/>
  <c r="AX52" i="2"/>
  <c r="AW51" i="2"/>
  <c r="AV51" i="2"/>
  <c r="AU51" i="2"/>
  <c r="AT51" i="2"/>
  <c r="AS51" i="2"/>
  <c r="AR51" i="2"/>
  <c r="AQ51" i="2"/>
  <c r="AP51" i="2"/>
  <c r="AO51" i="2"/>
  <c r="AN51" i="2"/>
  <c r="AM51" i="2"/>
  <c r="AL51" i="2"/>
  <c r="AK51" i="2"/>
  <c r="AJ51" i="2"/>
  <c r="AI51" i="2"/>
  <c r="AH51" i="2"/>
  <c r="AG51" i="2"/>
  <c r="AF51" i="2"/>
  <c r="AE51" i="2"/>
  <c r="AD51" i="2"/>
  <c r="AC51" i="2"/>
  <c r="AB51" i="2"/>
  <c r="AA51" i="2"/>
  <c r="Z51" i="2"/>
  <c r="Y51" i="2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AW49" i="2"/>
  <c r="AV49" i="2"/>
  <c r="AU49" i="2"/>
  <c r="AT49" i="2"/>
  <c r="AS49" i="2"/>
  <c r="AR49" i="2"/>
  <c r="AQ49" i="2"/>
  <c r="AP49" i="2"/>
  <c r="AO49" i="2"/>
  <c r="AN49" i="2"/>
  <c r="AM49" i="2"/>
  <c r="AL49" i="2"/>
  <c r="AK49" i="2"/>
  <c r="AJ49" i="2"/>
  <c r="AI49" i="2"/>
  <c r="AH49" i="2"/>
  <c r="AG49" i="2"/>
  <c r="AF49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AZ46" i="2"/>
  <c r="BK98" i="2" s="1"/>
  <c r="AY46" i="2"/>
  <c r="AW46" i="2"/>
  <c r="AW91" i="2" s="1"/>
  <c r="AW98" i="2" s="1"/>
  <c r="AV46" i="2"/>
  <c r="AV91" i="2" s="1"/>
  <c r="AV98" i="2" s="1"/>
  <c r="AU46" i="2"/>
  <c r="AT46" i="2"/>
  <c r="AT91" i="2" s="1"/>
  <c r="AT98" i="2" s="1"/>
  <c r="AS46" i="2"/>
  <c r="AS91" i="2" s="1"/>
  <c r="AS98" i="2" s="1"/>
  <c r="AR46" i="2"/>
  <c r="AR91" i="2" s="1"/>
  <c r="AR98" i="2" s="1"/>
  <c r="AQ46" i="2"/>
  <c r="AQ91" i="2" s="1"/>
  <c r="AQ98" i="2" s="1"/>
  <c r="AP46" i="2"/>
  <c r="AP91" i="2" s="1"/>
  <c r="AP98" i="2" s="1"/>
  <c r="AO46" i="2"/>
  <c r="AO91" i="2" s="1"/>
  <c r="AO98" i="2" s="1"/>
  <c r="AN46" i="2"/>
  <c r="AN91" i="2" s="1"/>
  <c r="AN98" i="2" s="1"/>
  <c r="AM46" i="2"/>
  <c r="AM91" i="2" s="1"/>
  <c r="AM98" i="2" s="1"/>
  <c r="AL46" i="2"/>
  <c r="AL91" i="2" s="1"/>
  <c r="AL98" i="2" s="1"/>
  <c r="AK46" i="2"/>
  <c r="AK91" i="2" s="1"/>
  <c r="AK98" i="2" s="1"/>
  <c r="AJ46" i="2"/>
  <c r="AJ91" i="2" s="1"/>
  <c r="AJ98" i="2" s="1"/>
  <c r="AI46" i="2"/>
  <c r="AI91" i="2" s="1"/>
  <c r="AI98" i="2" s="1"/>
  <c r="AH46" i="2"/>
  <c r="AH91" i="2" s="1"/>
  <c r="AH98" i="2" s="1"/>
  <c r="AG46" i="2"/>
  <c r="AG91" i="2" s="1"/>
  <c r="AG98" i="2" s="1"/>
  <c r="AF46" i="2"/>
  <c r="AF91" i="2" s="1"/>
  <c r="AF98" i="2" s="1"/>
  <c r="AE46" i="2"/>
  <c r="AE91" i="2" s="1"/>
  <c r="AE98" i="2" s="1"/>
  <c r="AD46" i="2"/>
  <c r="AD91" i="2" s="1"/>
  <c r="AD98" i="2" s="1"/>
  <c r="AC46" i="2"/>
  <c r="AC91" i="2" s="1"/>
  <c r="AC98" i="2" s="1"/>
  <c r="AB46" i="2"/>
  <c r="AA46" i="2"/>
  <c r="AA91" i="2" s="1"/>
  <c r="AA98" i="2" s="1"/>
  <c r="Z46" i="2"/>
  <c r="Z91" i="2" s="1"/>
  <c r="Z98" i="2" s="1"/>
  <c r="Y46" i="2"/>
  <c r="Y91" i="2" s="1"/>
  <c r="Y98" i="2" s="1"/>
  <c r="X46" i="2"/>
  <c r="X91" i="2" s="1"/>
  <c r="X98" i="2" s="1"/>
  <c r="W46" i="2"/>
  <c r="W91" i="2" s="1"/>
  <c r="W98" i="2" s="1"/>
  <c r="V46" i="2"/>
  <c r="V91" i="2" s="1"/>
  <c r="V98" i="2" s="1"/>
  <c r="U46" i="2"/>
  <c r="U91" i="2" s="1"/>
  <c r="U98" i="2" s="1"/>
  <c r="T46" i="2"/>
  <c r="T91" i="2" s="1"/>
  <c r="T98" i="2" s="1"/>
  <c r="S46" i="2"/>
  <c r="S91" i="2" s="1"/>
  <c r="S98" i="2" s="1"/>
  <c r="R46" i="2"/>
  <c r="R91" i="2" s="1"/>
  <c r="R98" i="2" s="1"/>
  <c r="Q46" i="2"/>
  <c r="Q91" i="2" s="1"/>
  <c r="Q98" i="2" s="1"/>
  <c r="P46" i="2"/>
  <c r="O46" i="2"/>
  <c r="O91" i="2" s="1"/>
  <c r="O98" i="2" s="1"/>
  <c r="N46" i="2"/>
  <c r="N91" i="2" s="1"/>
  <c r="N98" i="2" s="1"/>
  <c r="M46" i="2"/>
  <c r="M91" i="2" s="1"/>
  <c r="M98" i="2" s="1"/>
  <c r="L46" i="2"/>
  <c r="L91" i="2" s="1"/>
  <c r="J46" i="2"/>
  <c r="BE94" i="2" s="1"/>
  <c r="I46" i="2"/>
  <c r="I91" i="2" s="1"/>
  <c r="H46" i="2"/>
  <c r="BE96" i="2" s="1"/>
  <c r="G46" i="2"/>
  <c r="BE97" i="2" s="1"/>
  <c r="F46" i="2"/>
  <c r="F91" i="2" s="1"/>
  <c r="E46" i="2"/>
  <c r="D46" i="2"/>
  <c r="AX45" i="2"/>
  <c r="K45" i="2"/>
  <c r="C45" i="2" s="1"/>
  <c r="AX44" i="2"/>
  <c r="K44" i="2"/>
  <c r="C44" i="2" s="1"/>
  <c r="AX43" i="2"/>
  <c r="K43" i="2"/>
  <c r="C43" i="2" s="1"/>
  <c r="AX42" i="2"/>
  <c r="K42" i="2" s="1"/>
  <c r="C42" i="2" s="1"/>
  <c r="AX41" i="2"/>
  <c r="K41" i="2" s="1"/>
  <c r="C41" i="2" s="1"/>
  <c r="AX40" i="2"/>
  <c r="K40" i="2"/>
  <c r="C40" i="2" s="1"/>
  <c r="AX39" i="2"/>
  <c r="K39" i="2" s="1"/>
  <c r="C39" i="2" s="1"/>
  <c r="AX38" i="2"/>
  <c r="K38" i="2" s="1"/>
  <c r="C38" i="2" s="1"/>
  <c r="AX37" i="2"/>
  <c r="K37" i="2"/>
  <c r="C37" i="2" s="1"/>
  <c r="AX36" i="2"/>
  <c r="K36" i="2"/>
  <c r="C36" i="2" s="1"/>
  <c r="AX35" i="2"/>
  <c r="K35" i="2" s="1"/>
  <c r="C35" i="2" s="1"/>
  <c r="AX34" i="2"/>
  <c r="K34" i="2" s="1"/>
  <c r="C34" i="2" s="1"/>
  <c r="AX33" i="2"/>
  <c r="K33" i="2"/>
  <c r="C33" i="2" s="1"/>
  <c r="AX32" i="2"/>
  <c r="K32" i="2"/>
  <c r="C32" i="2" s="1"/>
  <c r="AX31" i="2"/>
  <c r="K31" i="2" s="1"/>
  <c r="C31" i="2" s="1"/>
  <c r="AX30" i="2"/>
  <c r="K30" i="2" s="1"/>
  <c r="C30" i="2" s="1"/>
  <c r="AX29" i="2"/>
  <c r="K29" i="2"/>
  <c r="C29" i="2"/>
  <c r="AX28" i="2"/>
  <c r="K28" i="2" s="1"/>
  <c r="C28" i="2" s="1"/>
  <c r="AX27" i="2"/>
  <c r="K27" i="2" s="1"/>
  <c r="C27" i="2" s="1"/>
  <c r="AX26" i="2"/>
  <c r="K26" i="2" s="1"/>
  <c r="C26" i="2" s="1"/>
  <c r="AX25" i="2"/>
  <c r="K25" i="2" s="1"/>
  <c r="C25" i="2" s="1"/>
  <c r="AX24" i="2"/>
  <c r="K24" i="2"/>
  <c r="C24" i="2" s="1"/>
  <c r="AX23" i="2"/>
  <c r="K23" i="2" s="1"/>
  <c r="C23" i="2" s="1"/>
  <c r="AX22" i="2"/>
  <c r="K22" i="2" s="1"/>
  <c r="C22" i="2" s="1"/>
  <c r="AX21" i="2"/>
  <c r="K21" i="2"/>
  <c r="C21" i="2"/>
  <c r="AX20" i="2"/>
  <c r="K20" i="2"/>
  <c r="C20" i="2" s="1"/>
  <c r="AX19" i="2"/>
  <c r="K19" i="2" s="1"/>
  <c r="C19" i="2" s="1"/>
  <c r="AX18" i="2"/>
  <c r="K18" i="2" s="1"/>
  <c r="C18" i="2" s="1"/>
  <c r="AX17" i="2"/>
  <c r="K17" i="2"/>
  <c r="C17" i="2"/>
  <c r="AX16" i="2"/>
  <c r="K16" i="2" s="1"/>
  <c r="C16" i="2" s="1"/>
  <c r="AX15" i="2"/>
  <c r="K15" i="2" s="1"/>
  <c r="C15" i="2" s="1"/>
  <c r="AX14" i="2"/>
  <c r="K14" i="2" s="1"/>
  <c r="C14" i="2" s="1"/>
  <c r="AX13" i="2"/>
  <c r="K13" i="2" s="1"/>
  <c r="C13" i="2" s="1"/>
  <c r="AX12" i="2"/>
  <c r="K12" i="2"/>
  <c r="C12" i="2" s="1"/>
  <c r="AX11" i="2"/>
  <c r="K11" i="2" s="1"/>
  <c r="C11" i="2" s="1"/>
  <c r="AX10" i="2"/>
  <c r="K10" i="2" s="1"/>
  <c r="C10" i="2" s="1"/>
  <c r="AX9" i="2"/>
  <c r="K9" i="2"/>
  <c r="C9" i="2" s="1"/>
  <c r="AX8" i="2"/>
  <c r="K8" i="2"/>
  <c r="AY99" i="1"/>
  <c r="AX99" i="1"/>
  <c r="AY97" i="1"/>
  <c r="AX97" i="1"/>
  <c r="AY96" i="1"/>
  <c r="AX96" i="1"/>
  <c r="AY95" i="1"/>
  <c r="AX95" i="1"/>
  <c r="AY94" i="1"/>
  <c r="AX94" i="1"/>
  <c r="AW93" i="1"/>
  <c r="AV93" i="1"/>
  <c r="AU93" i="1"/>
  <c r="AT93" i="1"/>
  <c r="AS93" i="1"/>
  <c r="AR93" i="1"/>
  <c r="AQ93" i="1"/>
  <c r="AP93" i="1"/>
  <c r="AO93" i="1"/>
  <c r="AN93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AY92" i="1"/>
  <c r="AX92" i="1"/>
  <c r="I91" i="1"/>
  <c r="BI90" i="1"/>
  <c r="BK96" i="1" s="1"/>
  <c r="BH90" i="1"/>
  <c r="BK95" i="1" s="1"/>
  <c r="BG90" i="1"/>
  <c r="BK94" i="1" s="1"/>
  <c r="BF90" i="1"/>
  <c r="BE90" i="1"/>
  <c r="BD90" i="1"/>
  <c r="BC90" i="1"/>
  <c r="AZ90" i="1"/>
  <c r="BK97" i="1" s="1"/>
  <c r="AY90" i="1"/>
  <c r="AW90" i="1"/>
  <c r="AV90" i="1"/>
  <c r="AU90" i="1"/>
  <c r="AT90" i="1"/>
  <c r="AS90" i="1"/>
  <c r="AR90" i="1"/>
  <c r="AQ90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BB89" i="1"/>
  <c r="BA89" i="1" s="1"/>
  <c r="AX89" i="1"/>
  <c r="BB88" i="1"/>
  <c r="BA88" i="1" s="1"/>
  <c r="AX88" i="1"/>
  <c r="C88" i="1" s="1"/>
  <c r="BB87" i="1"/>
  <c r="BA87" i="1" s="1"/>
  <c r="AX87" i="1"/>
  <c r="BB86" i="1"/>
  <c r="BA86" i="1" s="1"/>
  <c r="AX86" i="1"/>
  <c r="C86" i="1" s="1"/>
  <c r="BB85" i="1"/>
  <c r="BA85" i="1" s="1"/>
  <c r="C85" i="1" s="1"/>
  <c r="AX85" i="1"/>
  <c r="BB84" i="1"/>
  <c r="BA84" i="1"/>
  <c r="AX84" i="1"/>
  <c r="BB83" i="1"/>
  <c r="BA83" i="1"/>
  <c r="AX83" i="1"/>
  <c r="C83" i="1" s="1"/>
  <c r="BB82" i="1"/>
  <c r="BA82" i="1" s="1"/>
  <c r="C82" i="1" s="1"/>
  <c r="AX82" i="1"/>
  <c r="BB81" i="1"/>
  <c r="BA81" i="1"/>
  <c r="AX81" i="1"/>
  <c r="C81" i="1"/>
  <c r="BB80" i="1"/>
  <c r="BA80" i="1" s="1"/>
  <c r="C80" i="1" s="1"/>
  <c r="AX80" i="1"/>
  <c r="BB79" i="1"/>
  <c r="BA79" i="1" s="1"/>
  <c r="AX79" i="1"/>
  <c r="BB78" i="1"/>
  <c r="BA78" i="1" s="1"/>
  <c r="AX78" i="1"/>
  <c r="BB77" i="1"/>
  <c r="BA77" i="1" s="1"/>
  <c r="AX77" i="1"/>
  <c r="BB76" i="1"/>
  <c r="BA76" i="1" s="1"/>
  <c r="AX76" i="1"/>
  <c r="BB75" i="1"/>
  <c r="BA75" i="1"/>
  <c r="AX75" i="1"/>
  <c r="C75" i="1" s="1"/>
  <c r="BB74" i="1"/>
  <c r="BA74" i="1" s="1"/>
  <c r="AX74" i="1"/>
  <c r="BB73" i="1"/>
  <c r="BA73" i="1" s="1"/>
  <c r="AX73" i="1"/>
  <c r="BB72" i="1"/>
  <c r="BA72" i="1" s="1"/>
  <c r="AX72" i="1"/>
  <c r="BB71" i="1"/>
  <c r="BA71" i="1"/>
  <c r="AX71" i="1"/>
  <c r="BB70" i="1"/>
  <c r="BA70" i="1"/>
  <c r="AX70" i="1"/>
  <c r="C70" i="1" s="1"/>
  <c r="BB69" i="1"/>
  <c r="BA69" i="1"/>
  <c r="AX69" i="1"/>
  <c r="C69" i="1" s="1"/>
  <c r="BB68" i="1"/>
  <c r="BA68" i="1"/>
  <c r="AX68" i="1"/>
  <c r="C68" i="1" s="1"/>
  <c r="BB67" i="1"/>
  <c r="BA67" i="1" s="1"/>
  <c r="AX67" i="1"/>
  <c r="BB66" i="1"/>
  <c r="BA66" i="1" s="1"/>
  <c r="C66" i="1" s="1"/>
  <c r="AX66" i="1"/>
  <c r="BB65" i="1"/>
  <c r="BA65" i="1" s="1"/>
  <c r="AX65" i="1"/>
  <c r="C65" i="1" s="1"/>
  <c r="BB64" i="1"/>
  <c r="BA64" i="1" s="1"/>
  <c r="AX64" i="1"/>
  <c r="BB63" i="1"/>
  <c r="BA63" i="1"/>
  <c r="AX63" i="1"/>
  <c r="C63" i="1" s="1"/>
  <c r="BB62" i="1"/>
  <c r="BA62" i="1" s="1"/>
  <c r="AX62" i="1"/>
  <c r="BB61" i="1"/>
  <c r="BA61" i="1" s="1"/>
  <c r="AX61" i="1"/>
  <c r="BB60" i="1"/>
  <c r="BA60" i="1"/>
  <c r="AX60" i="1"/>
  <c r="C60" i="1" s="1"/>
  <c r="BB59" i="1"/>
  <c r="BA59" i="1" s="1"/>
  <c r="AX59" i="1"/>
  <c r="BB58" i="1"/>
  <c r="BA58" i="1"/>
  <c r="C58" i="1" s="1"/>
  <c r="AX58" i="1"/>
  <c r="BB57" i="1"/>
  <c r="BA57" i="1"/>
  <c r="AX57" i="1"/>
  <c r="C57" i="1" s="1"/>
  <c r="BB56" i="1"/>
  <c r="BA56" i="1"/>
  <c r="C56" i="1" s="1"/>
  <c r="AX56" i="1"/>
  <c r="BB55" i="1"/>
  <c r="BA55" i="1" s="1"/>
  <c r="AX55" i="1"/>
  <c r="BB54" i="1"/>
  <c r="BA54" i="1" s="1"/>
  <c r="C54" i="1" s="1"/>
  <c r="AX54" i="1"/>
  <c r="BB53" i="1"/>
  <c r="BA53" i="1" s="1"/>
  <c r="AX53" i="1"/>
  <c r="BB52" i="1"/>
  <c r="BA52" i="1" s="1"/>
  <c r="AX52" i="1"/>
  <c r="C52" i="1" s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AW49" i="1"/>
  <c r="AV49" i="1"/>
  <c r="AU49" i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AZ46" i="1"/>
  <c r="BK98" i="1" s="1"/>
  <c r="AY46" i="1"/>
  <c r="AW46" i="1"/>
  <c r="AW91" i="1" s="1"/>
  <c r="AW98" i="1" s="1"/>
  <c r="AV46" i="1"/>
  <c r="AV91" i="1" s="1"/>
  <c r="AV98" i="1" s="1"/>
  <c r="AU46" i="1"/>
  <c r="AU91" i="1" s="1"/>
  <c r="AU98" i="1" s="1"/>
  <c r="AT46" i="1"/>
  <c r="AT91" i="1" s="1"/>
  <c r="AT98" i="1" s="1"/>
  <c r="AS46" i="1"/>
  <c r="AR46" i="1"/>
  <c r="AQ46" i="1"/>
  <c r="AP46" i="1"/>
  <c r="AP91" i="1" s="1"/>
  <c r="AP98" i="1" s="1"/>
  <c r="AO46" i="1"/>
  <c r="AO91" i="1" s="1"/>
  <c r="AO98" i="1" s="1"/>
  <c r="AN46" i="1"/>
  <c r="AN91" i="1" s="1"/>
  <c r="AN98" i="1" s="1"/>
  <c r="AM46" i="1"/>
  <c r="AM91" i="1" s="1"/>
  <c r="AM98" i="1" s="1"/>
  <c r="AL46" i="1"/>
  <c r="AL91" i="1" s="1"/>
  <c r="AL98" i="1" s="1"/>
  <c r="AK46" i="1"/>
  <c r="AJ46" i="1"/>
  <c r="AI46" i="1"/>
  <c r="AH46" i="1"/>
  <c r="AH91" i="1" s="1"/>
  <c r="AH98" i="1" s="1"/>
  <c r="AG46" i="1"/>
  <c r="AG91" i="1" s="1"/>
  <c r="AG98" i="1" s="1"/>
  <c r="AF46" i="1"/>
  <c r="AF91" i="1" s="1"/>
  <c r="AF98" i="1" s="1"/>
  <c r="AE46" i="1"/>
  <c r="AE91" i="1" s="1"/>
  <c r="AE98" i="1" s="1"/>
  <c r="AD46" i="1"/>
  <c r="AD91" i="1" s="1"/>
  <c r="AD98" i="1" s="1"/>
  <c r="AC46" i="1"/>
  <c r="AB46" i="1"/>
  <c r="AA46" i="1"/>
  <c r="Z46" i="1"/>
  <c r="Z91" i="1" s="1"/>
  <c r="Z98" i="1" s="1"/>
  <c r="Y46" i="1"/>
  <c r="Y91" i="1" s="1"/>
  <c r="Y98" i="1" s="1"/>
  <c r="X46" i="1"/>
  <c r="X91" i="1" s="1"/>
  <c r="X98" i="1" s="1"/>
  <c r="W46" i="1"/>
  <c r="W91" i="1" s="1"/>
  <c r="W98" i="1" s="1"/>
  <c r="V46" i="1"/>
  <c r="V91" i="1" s="1"/>
  <c r="V98" i="1" s="1"/>
  <c r="U46" i="1"/>
  <c r="T46" i="1"/>
  <c r="S46" i="1"/>
  <c r="R46" i="1"/>
  <c r="R91" i="1" s="1"/>
  <c r="R98" i="1" s="1"/>
  <c r="Q46" i="1"/>
  <c r="Q91" i="1" s="1"/>
  <c r="Q98" i="1" s="1"/>
  <c r="P46" i="1"/>
  <c r="P91" i="1" s="1"/>
  <c r="P98" i="1" s="1"/>
  <c r="O46" i="1"/>
  <c r="O91" i="1" s="1"/>
  <c r="O98" i="1" s="1"/>
  <c r="N46" i="1"/>
  <c r="N91" i="1" s="1"/>
  <c r="N98" i="1" s="1"/>
  <c r="M46" i="1"/>
  <c r="L46" i="1"/>
  <c r="J46" i="1"/>
  <c r="BE94" i="1" s="1"/>
  <c r="I46" i="1"/>
  <c r="BE95" i="1" s="1"/>
  <c r="H46" i="1"/>
  <c r="H91" i="1" s="1"/>
  <c r="G46" i="1"/>
  <c r="G91" i="1" s="1"/>
  <c r="F46" i="1"/>
  <c r="F91" i="1" s="1"/>
  <c r="E46" i="1"/>
  <c r="D46" i="1"/>
  <c r="AX45" i="1"/>
  <c r="K45" i="1"/>
  <c r="C45" i="1" s="1"/>
  <c r="AX44" i="1"/>
  <c r="K44" i="1" s="1"/>
  <c r="C44" i="1" s="1"/>
  <c r="AX43" i="1"/>
  <c r="K43" i="1" s="1"/>
  <c r="C43" i="1" s="1"/>
  <c r="AX42" i="1"/>
  <c r="K42" i="1" s="1"/>
  <c r="C42" i="1" s="1"/>
  <c r="AX41" i="1"/>
  <c r="K41" i="1" s="1"/>
  <c r="C41" i="1" s="1"/>
  <c r="AX40" i="1"/>
  <c r="K40" i="1"/>
  <c r="C40" i="1" s="1"/>
  <c r="AX39" i="1"/>
  <c r="K39" i="1" s="1"/>
  <c r="C39" i="1" s="1"/>
  <c r="AX38" i="1"/>
  <c r="K38" i="1" s="1"/>
  <c r="C38" i="1" s="1"/>
  <c r="AX37" i="1"/>
  <c r="K37" i="1"/>
  <c r="C37" i="1" s="1"/>
  <c r="AX36" i="1"/>
  <c r="K36" i="1" s="1"/>
  <c r="C36" i="1" s="1"/>
  <c r="AX35" i="1"/>
  <c r="K35" i="1" s="1"/>
  <c r="C35" i="1" s="1"/>
  <c r="AX34" i="1"/>
  <c r="K34" i="1" s="1"/>
  <c r="C34" i="1" s="1"/>
  <c r="AX33" i="1"/>
  <c r="K33" i="1" s="1"/>
  <c r="C33" i="1" s="1"/>
  <c r="AX32" i="1"/>
  <c r="K32" i="1"/>
  <c r="C32" i="1" s="1"/>
  <c r="AX31" i="1"/>
  <c r="K31" i="1" s="1"/>
  <c r="C31" i="1" s="1"/>
  <c r="BK75" i="1" s="1"/>
  <c r="AX30" i="1"/>
  <c r="K30" i="1" s="1"/>
  <c r="C30" i="1" s="1"/>
  <c r="AX29" i="1"/>
  <c r="K29" i="1"/>
  <c r="C29" i="1" s="1"/>
  <c r="AX28" i="1"/>
  <c r="K28" i="1" s="1"/>
  <c r="C28" i="1" s="1"/>
  <c r="AX27" i="1"/>
  <c r="K27" i="1" s="1"/>
  <c r="C27" i="1" s="1"/>
  <c r="AX26" i="1"/>
  <c r="K26" i="1" s="1"/>
  <c r="C26" i="1" s="1"/>
  <c r="AX25" i="1"/>
  <c r="K25" i="1" s="1"/>
  <c r="C25" i="1" s="1"/>
  <c r="AX24" i="1"/>
  <c r="K24" i="1"/>
  <c r="C24" i="1" s="1"/>
  <c r="AX23" i="1"/>
  <c r="K23" i="1" s="1"/>
  <c r="C23" i="1" s="1"/>
  <c r="AX22" i="1"/>
  <c r="K22" i="1" s="1"/>
  <c r="C22" i="1" s="1"/>
  <c r="AX21" i="1"/>
  <c r="K21" i="1"/>
  <c r="C21" i="1" s="1"/>
  <c r="AX20" i="1"/>
  <c r="K20" i="1" s="1"/>
  <c r="C20" i="1" s="1"/>
  <c r="AX19" i="1"/>
  <c r="K19" i="1" s="1"/>
  <c r="C19" i="1" s="1"/>
  <c r="AX18" i="1"/>
  <c r="K18" i="1" s="1"/>
  <c r="C18" i="1" s="1"/>
  <c r="AX17" i="1"/>
  <c r="K17" i="1" s="1"/>
  <c r="C17" i="1" s="1"/>
  <c r="AX16" i="1"/>
  <c r="K16" i="1"/>
  <c r="C16" i="1" s="1"/>
  <c r="BK60" i="1" s="1"/>
  <c r="AX15" i="1"/>
  <c r="K15" i="1" s="1"/>
  <c r="C15" i="1" s="1"/>
  <c r="AX14" i="1"/>
  <c r="K14" i="1" s="1"/>
  <c r="C14" i="1" s="1"/>
  <c r="AX13" i="1"/>
  <c r="K13" i="1"/>
  <c r="C13" i="1" s="1"/>
  <c r="AX12" i="1"/>
  <c r="K12" i="1" s="1"/>
  <c r="C12" i="1" s="1"/>
  <c r="AX11" i="1"/>
  <c r="K11" i="1" s="1"/>
  <c r="C11" i="1" s="1"/>
  <c r="AX10" i="1"/>
  <c r="K10" i="1" s="1"/>
  <c r="C10" i="1" s="1"/>
  <c r="BK54" i="1" s="1"/>
  <c r="AX9" i="1"/>
  <c r="K9" i="1" s="1"/>
  <c r="C9" i="1" s="1"/>
  <c r="AX8" i="1"/>
  <c r="K8" i="1"/>
  <c r="C8" i="1" s="1"/>
  <c r="BK56" i="1" l="1"/>
  <c r="BK69" i="1"/>
  <c r="C78" i="1"/>
  <c r="C67" i="1"/>
  <c r="C72" i="1"/>
  <c r="BK72" i="1" s="1"/>
  <c r="C87" i="1"/>
  <c r="C70" i="2"/>
  <c r="C74" i="2"/>
  <c r="C61" i="3"/>
  <c r="C73" i="3"/>
  <c r="C85" i="3"/>
  <c r="BK71" i="1"/>
  <c r="C64" i="1"/>
  <c r="C79" i="1"/>
  <c r="C84" i="1"/>
  <c r="AY93" i="1"/>
  <c r="C52" i="2"/>
  <c r="C62" i="2"/>
  <c r="C64" i="2"/>
  <c r="AX93" i="2"/>
  <c r="C54" i="3"/>
  <c r="C66" i="3"/>
  <c r="C78" i="3"/>
  <c r="BE97" i="3"/>
  <c r="BK68" i="1"/>
  <c r="BK84" i="1"/>
  <c r="S91" i="1"/>
  <c r="S98" i="1" s="1"/>
  <c r="AA91" i="1"/>
  <c r="AA98" i="1" s="1"/>
  <c r="AI91" i="1"/>
  <c r="AI98" i="1" s="1"/>
  <c r="AQ91" i="1"/>
  <c r="AQ98" i="1" s="1"/>
  <c r="C61" i="1"/>
  <c r="BK61" i="1" s="1"/>
  <c r="C55" i="2"/>
  <c r="C67" i="2"/>
  <c r="C83" i="2"/>
  <c r="BE96" i="3"/>
  <c r="Q91" i="3"/>
  <c r="Q98" i="3" s="1"/>
  <c r="Y91" i="3"/>
  <c r="Y98" i="3" s="1"/>
  <c r="AO91" i="3"/>
  <c r="AO98" i="3" s="1"/>
  <c r="AW91" i="3"/>
  <c r="AW98" i="3" s="1"/>
  <c r="BA90" i="3"/>
  <c r="BK93" i="3" s="1"/>
  <c r="BK99" i="3" s="1"/>
  <c r="C57" i="3"/>
  <c r="C69" i="3"/>
  <c r="C81" i="3"/>
  <c r="C55" i="1"/>
  <c r="BK55" i="1" s="1"/>
  <c r="BK67" i="1"/>
  <c r="AX93" i="3"/>
  <c r="BK57" i="1"/>
  <c r="AX46" i="1"/>
  <c r="BK63" i="1"/>
  <c r="L91" i="1"/>
  <c r="AX91" i="1" s="1"/>
  <c r="BE93" i="1" s="1"/>
  <c r="T91" i="1"/>
  <c r="T98" i="1" s="1"/>
  <c r="AB91" i="1"/>
  <c r="AB98" i="1" s="1"/>
  <c r="AJ91" i="1"/>
  <c r="AJ98" i="1" s="1"/>
  <c r="AR91" i="1"/>
  <c r="AR98" i="1" s="1"/>
  <c r="C59" i="1"/>
  <c r="BK59" i="1" s="1"/>
  <c r="C73" i="1"/>
  <c r="BK73" i="1" s="1"/>
  <c r="AX46" i="2"/>
  <c r="C71" i="2"/>
  <c r="C73" i="2"/>
  <c r="C75" i="2"/>
  <c r="AY93" i="2"/>
  <c r="R91" i="3"/>
  <c r="R98" i="3" s="1"/>
  <c r="AP91" i="3"/>
  <c r="AP98" i="3" s="1"/>
  <c r="BB90" i="3"/>
  <c r="C55" i="3"/>
  <c r="C67" i="3"/>
  <c r="C79" i="3"/>
  <c r="BK81" i="1"/>
  <c r="U91" i="3"/>
  <c r="U98" i="3" s="1"/>
  <c r="AS91" i="3"/>
  <c r="AS98" i="3" s="1"/>
  <c r="BK58" i="1"/>
  <c r="M91" i="1"/>
  <c r="M98" i="1" s="1"/>
  <c r="U91" i="1"/>
  <c r="U98" i="1" s="1"/>
  <c r="AC91" i="1"/>
  <c r="AC98" i="1" s="1"/>
  <c r="AK91" i="1"/>
  <c r="AK98" i="1" s="1"/>
  <c r="AS91" i="1"/>
  <c r="AS98" i="1" s="1"/>
  <c r="C71" i="1"/>
  <c r="C74" i="1"/>
  <c r="C89" i="1"/>
  <c r="BK89" i="1" s="1"/>
  <c r="BE96" i="1"/>
  <c r="C63" i="2"/>
  <c r="H91" i="2"/>
  <c r="S91" i="3"/>
  <c r="S98" i="3" s="1"/>
  <c r="AA91" i="3"/>
  <c r="AA98" i="3" s="1"/>
  <c r="AI91" i="3"/>
  <c r="AI98" i="3" s="1"/>
  <c r="AQ91" i="3"/>
  <c r="AQ98" i="3" s="1"/>
  <c r="C60" i="3"/>
  <c r="C72" i="3"/>
  <c r="C84" i="3"/>
  <c r="AY93" i="3"/>
  <c r="BK79" i="1"/>
  <c r="BK88" i="1"/>
  <c r="BK80" i="1"/>
  <c r="BK70" i="1"/>
  <c r="BH90" i="2"/>
  <c r="BK66" i="1"/>
  <c r="BK74" i="1"/>
  <c r="BK82" i="1"/>
  <c r="BK83" i="1"/>
  <c r="BK85" i="1"/>
  <c r="BA90" i="1"/>
  <c r="BK93" i="1" s="1"/>
  <c r="BK99" i="1" s="1"/>
  <c r="AX91" i="2"/>
  <c r="BE93" i="2" s="1"/>
  <c r="L98" i="2"/>
  <c r="C53" i="1"/>
  <c r="C78" i="2"/>
  <c r="BK77" i="1"/>
  <c r="BK87" i="1"/>
  <c r="L98" i="1"/>
  <c r="C62" i="1"/>
  <c r="BK62" i="1" s="1"/>
  <c r="C90" i="3"/>
  <c r="C76" i="1"/>
  <c r="BK76" i="1" s="1"/>
  <c r="BA90" i="2"/>
  <c r="BK93" i="2" s="1"/>
  <c r="BK99" i="2" s="1"/>
  <c r="C8" i="3"/>
  <c r="C46" i="3" s="1"/>
  <c r="K46" i="3"/>
  <c r="C46" i="1"/>
  <c r="BK52" i="1"/>
  <c r="BK78" i="1"/>
  <c r="BK64" i="1"/>
  <c r="K46" i="2"/>
  <c r="BK86" i="1"/>
  <c r="BK65" i="1"/>
  <c r="C77" i="1"/>
  <c r="C76" i="2"/>
  <c r="L98" i="3"/>
  <c r="K46" i="1"/>
  <c r="J91" i="1"/>
  <c r="AX90" i="2"/>
  <c r="BE95" i="2"/>
  <c r="AX46" i="3"/>
  <c r="BB90" i="1"/>
  <c r="BE97" i="1"/>
  <c r="C8" i="2"/>
  <c r="C46" i="2" s="1"/>
  <c r="G91" i="2"/>
  <c r="AY91" i="2" s="1"/>
  <c r="AX90" i="3"/>
  <c r="J91" i="2"/>
  <c r="BB90" i="2"/>
  <c r="AX90" i="1"/>
  <c r="AX93" i="1"/>
  <c r="C90" i="2" l="1"/>
  <c r="AY91" i="1"/>
  <c r="AY91" i="3"/>
  <c r="AX91" i="3"/>
  <c r="BE93" i="3" s="1"/>
  <c r="BE99" i="3" s="1"/>
  <c r="C90" i="1"/>
  <c r="AY98" i="2"/>
  <c r="AX98" i="2"/>
  <c r="BE99" i="2"/>
  <c r="BF102" i="2" s="1"/>
  <c r="AY98" i="3"/>
  <c r="AX98" i="3"/>
  <c r="BE99" i="1"/>
  <c r="BF102" i="1" s="1"/>
  <c r="BK53" i="1"/>
  <c r="AY98" i="1"/>
  <c r="AX98" i="1"/>
  <c r="BF102" i="3"/>
  <c r="BK90" i="1"/>
</calcChain>
</file>

<file path=xl/sharedStrings.xml><?xml version="1.0" encoding="utf-8"?>
<sst xmlns="http://schemas.openxmlformats.org/spreadsheetml/2006/main" count="912" uniqueCount="182">
  <si>
    <t>TABLEAU DES RESSOURCES ET DES EMPLOIS (TRE)</t>
  </si>
  <si>
    <t>ANNEE 2016 AUX PRIX COURANT</t>
  </si>
  <si>
    <t>Origine nationale &amp; importée</t>
  </si>
  <si>
    <t>TABLEAU DES RESSOURCES</t>
  </si>
  <si>
    <t>Production des branches</t>
  </si>
  <si>
    <t>Ressources en produits</t>
  </si>
  <si>
    <t>Total des ressources à prix d'acquisi-tion</t>
  </si>
  <si>
    <t>Marges  de commerce</t>
  </si>
  <si>
    <t>Marges  de transport</t>
  </si>
  <si>
    <t>TVA non déductible</t>
  </si>
  <si>
    <t>Subven-tions sur les produits</t>
  </si>
  <si>
    <t>Autres taxes sur les produits</t>
  </si>
  <si>
    <t>Impôts sur les expor-tations</t>
  </si>
  <si>
    <t>Impôts sur les impor-tations</t>
  </si>
  <si>
    <t>Total des ressources à prix de base</t>
  </si>
  <si>
    <t>AGRICULTURE</t>
  </si>
  <si>
    <t>ELEVAGE ET CHASSE</t>
  </si>
  <si>
    <t xml:space="preserve">SYLVICULTURE, EXPLOITATION FORESTIÈRE ET ACTIVITÉS DE SOUTIEN           </t>
  </si>
  <si>
    <t>PÊCHE ET AQUACULTURE</t>
  </si>
  <si>
    <t>ACTIVITÉS EXTRACTIVES</t>
  </si>
  <si>
    <t>FABRICATION DE PRODUITS ALIMENTAIRES</t>
  </si>
  <si>
    <t>FABRICATION DE BOISSONS</t>
  </si>
  <si>
    <t>FABRICATION DE PRODUITS A BASE DE TABAC</t>
  </si>
  <si>
    <t xml:space="preserve">FABRICATION DE TEXTILES, D'ARTICLES D'HABILLEMENT, TRAVAIL DU CUIR ET FABRICATION D'ARTICLES DE VOYAGE ET DE CHAUSSURES </t>
  </si>
  <si>
    <t xml:space="preserve">FABRICATION DE PRODUITS EN BOIS, EN PAPIER OU EN CARTON, IMPRIMERIE ET REPRODUCTION D'ENREGISTREMENTS    </t>
  </si>
  <si>
    <t xml:space="preserve">RAFFINAGE PÉTROLIER, COKEFACTION ET FABRICATION DE PRODUITS CHIMIQUES          </t>
  </si>
  <si>
    <t xml:space="preserve">FABRICATION DE PRODUITS PHARMACEUTIQUES              </t>
  </si>
  <si>
    <t>TRAVAIL DU CAOUTCHOUC ET DU PLASTIQUE</t>
  </si>
  <si>
    <t xml:space="preserve">FABRICATION DE MATERIAUX DE CONSTRUCTION             </t>
  </si>
  <si>
    <t xml:space="preserve">METALLURGIE, FABRICATION D'OUVRAGES EN METAUX ET TRAVAIL DES METAUX         </t>
  </si>
  <si>
    <t xml:space="preserve">FABRICATION DE MACHINES ET D'EQUIPEMENTS DIVERS            </t>
  </si>
  <si>
    <t>AUTRES INDUSTRIES MANUFACTURIERES</t>
  </si>
  <si>
    <t xml:space="preserve">REPARATION ET INSTALLATION DE MACHINES ET D'EQUIPEMENTS PROFESSIONNELS          </t>
  </si>
  <si>
    <t xml:space="preserve">PRODUCTION ET DISTRIBUTION D'ÉLECTRICITÉ ET DE GAZ           </t>
  </si>
  <si>
    <t xml:space="preserve">PRODUCTION ET DISTRIBUTION D'EAU, ASSAINISSEMENT, TRAITEMENT DES DECHETS ET DEPOLLUTION        </t>
  </si>
  <si>
    <t>CONSTRUCTION</t>
  </si>
  <si>
    <t>COMMERCE</t>
  </si>
  <si>
    <t>TRANSPORTS ET ENTREPOSAGE</t>
  </si>
  <si>
    <t xml:space="preserve">HEBERGEMENT, RESTAURATION ET DEBITS DE BOISSONS            </t>
  </si>
  <si>
    <t>INFORMATION ET COMMUNICATION</t>
  </si>
  <si>
    <t>ACTIVITÉS FINANCIÈRES ET D'ASSURANCE</t>
  </si>
  <si>
    <t>ACTIVITES IMMOBILIERES</t>
  </si>
  <si>
    <t xml:space="preserve">ACTIVITÉS SPECIALISEES, SCIENTIFIQUES ET TECHNIQUES             </t>
  </si>
  <si>
    <t xml:space="preserve">ACTIVITES DE SERVICES DE SOUTIEN ET DE BUREAU          </t>
  </si>
  <si>
    <t>ACTIVITES D'ADMINISTRATION PUBLIQUE</t>
  </si>
  <si>
    <t>EDUCATION</t>
  </si>
  <si>
    <t xml:space="preserve">ACTIVITÉS POUR LA SANTÉ HUMAINE ET L'ACTION SOCIALE          </t>
  </si>
  <si>
    <t xml:space="preserve">ACTIVITÉS ARTISTIQUES, SPORTIVES ET RECREATIVES             </t>
  </si>
  <si>
    <t>AUTRES ACTIVITÉS DE SERVICES N.C.A.</t>
  </si>
  <si>
    <t>ACTIVITÉS SPECIALES DES MÉNAGES</t>
  </si>
  <si>
    <t xml:space="preserve">ACTIVITES DES ORGANISATIONS EXTRATERRITORIALES              </t>
  </si>
  <si>
    <t>CORRECTION TERRITORIALE</t>
  </si>
  <si>
    <t>BRANCHE D'ATTENTE</t>
  </si>
  <si>
    <t>Total des branches</t>
  </si>
  <si>
    <t>Ajustement CAF /FAB</t>
  </si>
  <si>
    <t>Impor-tations</t>
  </si>
  <si>
    <t>0PM001</t>
  </si>
  <si>
    <t>0PM002</t>
  </si>
  <si>
    <t>0D200A</t>
  </si>
  <si>
    <t>0D3001</t>
  </si>
  <si>
    <t>0D200D</t>
  </si>
  <si>
    <t>0D200C</t>
  </si>
  <si>
    <t>0D200B</t>
  </si>
  <si>
    <t>A01</t>
  </si>
  <si>
    <t>A02</t>
  </si>
  <si>
    <t>A03</t>
  </si>
  <si>
    <t>A04</t>
  </si>
  <si>
    <t>B05</t>
  </si>
  <si>
    <t>C06</t>
  </si>
  <si>
    <t>C07</t>
  </si>
  <si>
    <t>C08</t>
  </si>
  <si>
    <t>C09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</si>
  <si>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</si>
  <si>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</si>
  <si>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</si>
  <si>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</si>
  <si>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</si>
  <si>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</si>
  <si>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</si>
  <si>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</si>
  <si>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</si>
  <si>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D19</t>
  </si>
  <si>
    <t>E20</t>
  </si>
  <si>
    <t>F21</t>
  </si>
  <si>
    <t>G22</t>
  </si>
  <si>
    <t>H23</t>
  </si>
  <si>
    <t>I24</t>
  </si>
  <si>
    <t>J25</t>
  </si>
  <si>
    <t>K26</t>
  </si>
  <si>
    <t>L27</t>
  </si>
  <si>
    <t>M28</t>
  </si>
  <si>
    <t>N29</t>
  </si>
  <si>
    <t>O30</t>
  </si>
  <si>
    <t>P31</t>
  </si>
  <si>
    <t>Q32</t>
  </si>
  <si>
    <t>R33</t>
  </si>
  <si>
    <t>S34</t>
  </si>
  <si>
    <t>T35</t>
  </si>
  <si>
    <t>U36</t>
  </si>
  <si>
    <t>Y37</t>
  </si>
  <si>
    <t>Z99</t>
  </si>
  <si>
    <t xml:space="preserve">PRODUITS DE L'AGRICULTURE                                      </t>
  </si>
  <si>
    <t xml:space="preserve">PRODUITS DE L'ELEVAGE ET DE LA CHASSE                                  </t>
  </si>
  <si>
    <t xml:space="preserve">PRODUITS DE LA SYLVICULTURE, DE L'EXPLOITATION FORESTIÈRE ET SERVICES DE SOUTIEN                              </t>
  </si>
  <si>
    <t xml:space="preserve">PRODUITS DE LA PÊCHE ET DE L’AQUACULTURE                               </t>
  </si>
  <si>
    <t xml:space="preserve">PRODUITS DES INDUSTRIES EXTRACTIVES                                     </t>
  </si>
  <si>
    <t xml:space="preserve">PRODUITS ALIMENTAIRES                                       </t>
  </si>
  <si>
    <t>BOISSONS</t>
  </si>
  <si>
    <t xml:space="preserve">PRODUITS A BASE DE TABAC                                    </t>
  </si>
  <si>
    <t xml:space="preserve">PRODUITS TEXTILES, ARTICLES D'HABILLEMENT, EN CUIR ET ARTICLES DE VOYAGE ET CHAUSSURES                             </t>
  </si>
  <si>
    <t xml:space="preserve">PRODUITS EN BOIS, EN PAPIER OU EN CARTON, TRAVAUX D'IMPRIMERIE ET ET DE REPRODUCTION D'ENREGISTREMENTS                  </t>
  </si>
  <si>
    <t xml:space="preserve">PRODUITS DU RAFFINAGE ET DE LA COKÉFACTION ET PRODUITS CHIMIQUES                               </t>
  </si>
  <si>
    <t xml:space="preserve">PRODUITS PHARMACEUTIQUES                                       </t>
  </si>
  <si>
    <t xml:space="preserve">PRODUITS DU TRAVAIL DU CAOUTCHOUC ET DU PLASTIQUE                                 </t>
  </si>
  <si>
    <t xml:space="preserve">MATERIAUX MINERAUX                                       </t>
  </si>
  <si>
    <t xml:space="preserve">PRODUITS MÉTALLURGIQUES ET DE FONDERIE                                    </t>
  </si>
  <si>
    <t xml:space="preserve">MACHINES, MATERIELS ET EQUIPEMENTS DIVERS                                    </t>
  </si>
  <si>
    <t xml:space="preserve">PRODUITS DES AUTRES INDUSTRIES MANUFACTURIERES                                    </t>
  </si>
  <si>
    <t xml:space="preserve">REPARATION ET INSTALLATION DE MACHINES ET D'EQUIPEMENTS PROFESSIONNELS                                 </t>
  </si>
  <si>
    <t xml:space="preserve">ÉLECTRICITÉ ET GAZ                                      </t>
  </si>
  <si>
    <t xml:space="preserve">TRAVAUX DE PRODUCTION ET DISTRIBUTION D'EAU, ASSAINISSEMENT, TRAITEMENT DES DECHETS ET DEPOLLUTION                      </t>
  </si>
  <si>
    <t xml:space="preserve">TRAVAUX DE CONSTRUCTION                                      </t>
  </si>
  <si>
    <t>VENTE</t>
  </si>
  <si>
    <t xml:space="preserve">SERVICES DE TRANSPORTS, ENTREPOSAGE                                     </t>
  </si>
  <si>
    <t xml:space="preserve">SERVICES D'HEBERGEMENT ET DE RESTAURATION                                    </t>
  </si>
  <si>
    <t xml:space="preserve">SERVICES D'INFORMATION ET DE COMMUNICATION                                    </t>
  </si>
  <si>
    <t xml:space="preserve">SERVICES FINANCIERS ET D'ASSURANCE                                     </t>
  </si>
  <si>
    <t xml:space="preserve">SERVICES IMMOBILIERS                                       </t>
  </si>
  <si>
    <t xml:space="preserve">SERVICES SPECIALISES, SCIENTIFIQUES ET TECHNIQUES                                    </t>
  </si>
  <si>
    <t xml:space="preserve">SERVICES DE SOUTIEN ET DE BUREAU                                   </t>
  </si>
  <si>
    <t xml:space="preserve">SERVICES D'ADMINISTRATION PUBLIQUE                                      </t>
  </si>
  <si>
    <t xml:space="preserve">SERVICES D'ENSEIGNEMENT                                       </t>
  </si>
  <si>
    <t xml:space="preserve">SERVICES DE SANTÉ HUMAINE ET D'ACTION SOCIALE                                  </t>
  </si>
  <si>
    <t xml:space="preserve">SERVICES ARTISTIQUES, SPORTIFS ET RECREATIFS                                    </t>
  </si>
  <si>
    <t xml:space="preserve">AUTRES SERVICES N.C.A.                                      </t>
  </si>
  <si>
    <t xml:space="preserve">SERVICES SPECIAUX DES MÉNAGES                                     </t>
  </si>
  <si>
    <t xml:space="preserve">SERVICES DES ORGANISATIONS EXTRATERRITORIALES                                     </t>
  </si>
  <si>
    <t>PRODUITS D'ATTENTE</t>
  </si>
  <si>
    <t>Total</t>
  </si>
  <si>
    <t>Consommation intermédiaire des branches</t>
  </si>
  <si>
    <t>Emploi des produits</t>
  </si>
  <si>
    <t>Total des emplois à prix d'acquisi-tion</t>
  </si>
  <si>
    <t>Total de l'économie</t>
  </si>
  <si>
    <t>Expor-tations</t>
  </si>
  <si>
    <t>Consommation finale</t>
  </si>
  <si>
    <t>Formation brute de capital fixe</t>
  </si>
  <si>
    <t>Variations des stocks</t>
  </si>
  <si>
    <t>Acquisition nette d'objets de valeur</t>
  </si>
  <si>
    <t>Dépense</t>
  </si>
  <si>
    <t xml:space="preserve">          Ménages</t>
  </si>
  <si>
    <t>Adminis -</t>
  </si>
  <si>
    <t>ISBL</t>
  </si>
  <si>
    <t>Cons. Fin.</t>
  </si>
  <si>
    <t>Sous-total</t>
  </si>
  <si>
    <t>Autocons.</t>
  </si>
  <si>
    <t>Commerc.</t>
  </si>
  <si>
    <t>trations</t>
  </si>
  <si>
    <t>Valeur ajoutée brute /PIB</t>
  </si>
  <si>
    <t>Rémunération des salariés</t>
  </si>
  <si>
    <t>Salaires bruts</t>
  </si>
  <si>
    <t>SOMME DES VALEURS AJOUTEES</t>
  </si>
  <si>
    <t>CONSOMMATION FINALE</t>
  </si>
  <si>
    <t>Contributions sociales effectives</t>
  </si>
  <si>
    <t>IMPOTS SUR LES IMPORTATIONS</t>
  </si>
  <si>
    <t>F.B.C.F.</t>
  </si>
  <si>
    <t>Contributions sociales imputées</t>
  </si>
  <si>
    <t>IMPOTS SUR LES EXPORTATIONS</t>
  </si>
  <si>
    <t>VARIATIONS DES STOCKS</t>
  </si>
  <si>
    <t>Impôts sur la production</t>
  </si>
  <si>
    <t>AUTRES IMPOTS SUR LES PRODUITS</t>
  </si>
  <si>
    <t>ACQUISITION OBJETS DE VALEUR</t>
  </si>
  <si>
    <t>Subventions sur la production</t>
  </si>
  <si>
    <t>SUBVENTIONS SUR LES PRODUITS</t>
  </si>
  <si>
    <t xml:space="preserve">EXPORTATIONS </t>
  </si>
  <si>
    <t>Excédent brut d'exploitation / revenu mixte</t>
  </si>
  <si>
    <t>IMPORTATIONS</t>
  </si>
  <si>
    <t>Effectifs employés par branche</t>
  </si>
  <si>
    <t>PIB</t>
  </si>
  <si>
    <t>ANNEE 2017 AUX PRIX CONSTANTS DE 2016</t>
  </si>
  <si>
    <t>Formation brute de capital fixe Privée</t>
  </si>
  <si>
    <t>Formation brute de capital fixe Apu</t>
  </si>
  <si>
    <t>ANNEE 2017 AUX PRIX COURANT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</si>
</sst>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000"/>
    <numFmt numFmtId="166" formatCode="#,###"/>
    <numFmt numFmtId="167" formatCode="_-* #,##0\ _€_-;\-* #,##0\ _€_-;_-* &quot;-&quot;??\ _€_-;_-@_-"/>
  </numFmts>
  <fonts count="4" x14ac:knownFonts="1">
    <font>
      <sz val="8"/>
      <color theme="1"/>
      <name val="Segoe UI"/>
      <family val="2"/>
    </font>
    <font>
      <sz val="10"/>
      <name val="Arial"/>
      <family val="2"/>
    </font>
    <font>
      <sz val="8"/>
      <name val="Segoe UI"/>
      <family val="2"/>
    </font>
    <font>
      <b/>
      <u/>
      <sz val="8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4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110">
    <xf numFmtId="0" fontId="0" fillId="0" borderId="0" xfId="0"/>
    <xf numFmtId="0" fontId="2" fillId="0" borderId="10" xfId="2" applyFont="1" applyBorder="1" applyAlignment="1">
      <alignment horizontal="center" vertical="top" wrapText="1"/>
    </xf>
    <xf numFmtId="0" fontId="2" fillId="0" borderId="6" xfId="2" applyFont="1" applyBorder="1" applyAlignment="1">
      <alignment horizontal="center" vertical="top" wrapText="1"/>
    </xf>
    <xf numFmtId="0" fontId="2" fillId="0" borderId="4" xfId="2" applyFont="1" applyBorder="1" applyAlignment="1">
      <alignment horizontal="left"/>
    </xf>
    <xf numFmtId="0" fontId="2" fillId="0" borderId="9" xfId="2" applyFont="1" applyBorder="1" applyAlignment="1">
      <alignment horizontal="left"/>
    </xf>
    <xf numFmtId="0" fontId="2" fillId="0" borderId="11" xfId="2" applyFont="1" applyBorder="1" applyAlignment="1">
      <alignment horizontal="left"/>
    </xf>
    <xf numFmtId="0" fontId="2" fillId="0" borderId="16" xfId="2" applyFont="1" applyBorder="1" applyAlignment="1">
      <alignment horizontal="left"/>
    </xf>
    <xf numFmtId="0" fontId="2" fillId="0" borderId="17" xfId="2" applyFont="1" applyBorder="1" applyAlignment="1">
      <alignment horizontal="left"/>
    </xf>
    <xf numFmtId="0" fontId="2" fillId="0" borderId="22" xfId="2" applyFont="1" applyBorder="1" applyAlignment="1">
      <alignment horizontal="left"/>
    </xf>
    <xf numFmtId="0" fontId="2" fillId="0" borderId="12" xfId="2" applyFont="1" applyBorder="1" applyAlignment="1">
      <alignment horizontal="left"/>
    </xf>
    <xf numFmtId="0" fontId="2" fillId="0" borderId="0" xfId="2" applyFont="1"/>
    <xf numFmtId="0" fontId="3" fillId="0" borderId="0" xfId="2" applyFont="1"/>
    <xf numFmtId="0" fontId="2" fillId="0" borderId="0" xfId="2" applyFont="1" applyAlignment="1">
      <alignment horizontal="center"/>
    </xf>
    <xf numFmtId="0" fontId="2" fillId="0" borderId="1" xfId="2" applyFont="1" applyBorder="1"/>
    <xf numFmtId="0" fontId="2" fillId="0" borderId="2" xfId="2" applyFont="1" applyBorder="1"/>
    <xf numFmtId="0" fontId="2" fillId="0" borderId="3" xfId="2" applyFont="1" applyBorder="1"/>
    <xf numFmtId="0" fontId="2" fillId="0" borderId="7" xfId="2" applyFont="1" applyBorder="1" applyAlignment="1">
      <alignment horizontal="center" vertical="top" wrapText="1"/>
    </xf>
    <xf numFmtId="0" fontId="2" fillId="0" borderId="8" xfId="2" applyFont="1" applyBorder="1" applyAlignment="1">
      <alignment vertical="top" wrapText="1"/>
    </xf>
    <xf numFmtId="0" fontId="2" fillId="0" borderId="9" xfId="2" applyFont="1" applyBorder="1" applyAlignment="1">
      <alignment horizontal="center" vertical="top" wrapText="1"/>
    </xf>
    <xf numFmtId="0" fontId="2" fillId="0" borderId="7" xfId="2" applyFont="1" applyBorder="1" applyAlignment="1">
      <alignment vertical="top" wrapText="1"/>
    </xf>
    <xf numFmtId="0" fontId="2" fillId="0" borderId="9" xfId="2" applyFont="1" applyBorder="1" applyAlignment="1">
      <alignment vertical="top" wrapText="1"/>
    </xf>
    <xf numFmtId="0" fontId="2" fillId="0" borderId="13" xfId="2" applyFont="1" applyBorder="1" applyAlignment="1">
      <alignment horizontal="center" vertical="top" wrapText="1"/>
    </xf>
    <xf numFmtId="0" fontId="2" fillId="0" borderId="14" xfId="2" applyFont="1" applyBorder="1" applyAlignment="1">
      <alignment horizontal="center" vertical="top" wrapText="1"/>
    </xf>
    <xf numFmtId="0" fontId="2" fillId="0" borderId="15" xfId="2" applyFont="1" applyBorder="1" applyAlignment="1">
      <alignment horizontal="center" vertical="top" wrapText="1"/>
    </xf>
    <xf numFmtId="0" fontId="2" fillId="0" borderId="16" xfId="2" applyFont="1" applyBorder="1" applyAlignment="1">
      <alignment horizontal="center" vertical="top" wrapText="1"/>
    </xf>
    <xf numFmtId="0" fontId="2" fillId="0" borderId="14" xfId="2" applyFont="1" applyBorder="1" applyAlignment="1">
      <alignment vertical="top" wrapText="1"/>
    </xf>
    <xf numFmtId="0" fontId="2" fillId="0" borderId="16" xfId="2" applyFont="1" applyBorder="1" applyAlignment="1">
      <alignment vertical="top" wrapText="1"/>
    </xf>
    <xf numFmtId="0" fontId="2" fillId="0" borderId="19" xfId="2" applyFont="1" applyBorder="1" applyAlignment="1">
      <alignment horizontal="center"/>
    </xf>
    <xf numFmtId="0" fontId="2" fillId="0" borderId="20" xfId="2" applyFont="1" applyBorder="1" applyAlignment="1">
      <alignment horizontal="center"/>
    </xf>
    <xf numFmtId="0" fontId="2" fillId="0" borderId="21" xfId="2" applyFont="1" applyBorder="1" applyAlignment="1">
      <alignment horizontal="center"/>
    </xf>
    <xf numFmtId="165" fontId="2" fillId="0" borderId="22" xfId="2" applyNumberFormat="1" applyFont="1" applyBorder="1" applyAlignment="1">
      <alignment horizontal="center"/>
    </xf>
    <xf numFmtId="166" fontId="2" fillId="0" borderId="13" xfId="2" applyNumberFormat="1" applyFont="1" applyBorder="1"/>
    <xf numFmtId="166" fontId="2" fillId="0" borderId="14" xfId="2" applyNumberFormat="1" applyFont="1" applyBorder="1"/>
    <xf numFmtId="166" fontId="2" fillId="0" borderId="15" xfId="2" applyNumberFormat="1" applyFont="1" applyBorder="1"/>
    <xf numFmtId="166" fontId="2" fillId="0" borderId="16" xfId="2" applyNumberFormat="1" applyFont="1" applyBorder="1"/>
    <xf numFmtId="0" fontId="2" fillId="0" borderId="10" xfId="2" applyFont="1" applyBorder="1"/>
    <xf numFmtId="0" fontId="2" fillId="0" borderId="13" xfId="2" applyFont="1" applyBorder="1" applyAlignment="1">
      <alignment vertical="top" wrapText="1"/>
    </xf>
    <xf numFmtId="0" fontId="2" fillId="0" borderId="8" xfId="2" applyFont="1" applyBorder="1" applyAlignment="1">
      <alignment horizontal="centerContinuous" vertical="center"/>
    </xf>
    <xf numFmtId="166" fontId="2" fillId="0" borderId="5" xfId="2" applyNumberFormat="1" applyFont="1" applyBorder="1" applyAlignment="1">
      <alignment vertical="center"/>
    </xf>
    <xf numFmtId="166" fontId="2" fillId="0" borderId="23" xfId="2" applyNumberFormat="1" applyFont="1" applyBorder="1" applyAlignment="1">
      <alignment vertical="center"/>
    </xf>
    <xf numFmtId="166" fontId="2" fillId="0" borderId="3" xfId="2" applyNumberFormat="1" applyFont="1" applyBorder="1" applyAlignment="1">
      <alignment vertical="center"/>
    </xf>
    <xf numFmtId="166" fontId="2" fillId="0" borderId="24" xfId="2" applyNumberFormat="1" applyFont="1" applyBorder="1" applyAlignment="1">
      <alignment vertical="center"/>
    </xf>
    <xf numFmtId="166" fontId="2" fillId="0" borderId="25" xfId="2" applyNumberFormat="1" applyFont="1" applyBorder="1" applyAlignment="1">
      <alignment vertical="center"/>
    </xf>
    <xf numFmtId="0" fontId="2" fillId="0" borderId="0" xfId="2" applyFont="1" applyAlignment="1">
      <alignment vertical="center"/>
    </xf>
    <xf numFmtId="166" fontId="2" fillId="0" borderId="0" xfId="2" applyNumberFormat="1" applyFont="1" applyAlignment="1">
      <alignment vertical="center"/>
    </xf>
    <xf numFmtId="0" fontId="2" fillId="0" borderId="0" xfId="2" applyFont="1" applyAlignment="1">
      <alignment horizontal="center" vertical="center"/>
    </xf>
    <xf numFmtId="0" fontId="2" fillId="0" borderId="1" xfId="2" applyFont="1" applyBorder="1" applyAlignment="1">
      <alignment horizontal="centerContinuous" vertical="center"/>
    </xf>
    <xf numFmtId="0" fontId="2" fillId="0" borderId="23" xfId="2" applyFont="1" applyBorder="1" applyAlignment="1">
      <alignment horizontal="centerContinuous" vertical="center"/>
    </xf>
    <xf numFmtId="0" fontId="2" fillId="0" borderId="26" xfId="2" applyFont="1" applyBorder="1" applyAlignment="1">
      <alignment horizontal="centerContinuous" vertical="center" wrapText="1"/>
    </xf>
    <xf numFmtId="0" fontId="2" fillId="0" borderId="3" xfId="2" applyFont="1" applyBorder="1" applyAlignment="1">
      <alignment horizontal="centerContinuous" vertical="center"/>
    </xf>
    <xf numFmtId="0" fontId="2" fillId="0" borderId="27" xfId="2" applyFont="1" applyBorder="1" applyAlignment="1">
      <alignment horizontal="center" vertical="top" wrapText="1"/>
    </xf>
    <xf numFmtId="0" fontId="2" fillId="0" borderId="12" xfId="2" applyFont="1" applyBorder="1"/>
    <xf numFmtId="0" fontId="2" fillId="0" borderId="16" xfId="2" applyFont="1" applyBorder="1"/>
    <xf numFmtId="0" fontId="2" fillId="0" borderId="14" xfId="2" applyFont="1" applyBorder="1"/>
    <xf numFmtId="0" fontId="2" fillId="0" borderId="28" xfId="2" applyFont="1" applyBorder="1"/>
    <xf numFmtId="0" fontId="2" fillId="0" borderId="29" xfId="2" applyFont="1" applyBorder="1" applyAlignment="1">
      <alignment horizontal="centerContinuous" vertical="center"/>
    </xf>
    <xf numFmtId="0" fontId="2" fillId="0" borderId="30" xfId="2" applyFont="1" applyBorder="1" applyAlignment="1">
      <alignment horizontal="centerContinuous" vertical="center"/>
    </xf>
    <xf numFmtId="0" fontId="2" fillId="0" borderId="31" xfId="2" applyFont="1" applyBorder="1" applyAlignment="1">
      <alignment horizontal="centerContinuous" vertical="center"/>
    </xf>
    <xf numFmtId="0" fontId="2" fillId="0" borderId="32" xfId="2" applyFont="1" applyBorder="1" applyAlignment="1">
      <alignment horizontal="center" vertical="center"/>
    </xf>
    <xf numFmtId="0" fontId="2" fillId="0" borderId="33" xfId="2" applyFont="1" applyBorder="1" applyAlignment="1">
      <alignment horizontal="center" vertical="center"/>
    </xf>
    <xf numFmtId="0" fontId="2" fillId="0" borderId="34" xfId="2" applyFont="1" applyBorder="1" applyAlignment="1">
      <alignment horizontal="center" vertical="top" wrapText="1"/>
    </xf>
    <xf numFmtId="0" fontId="2" fillId="0" borderId="18" xfId="2" applyFont="1" applyBorder="1" applyAlignment="1">
      <alignment horizontal="center"/>
    </xf>
    <xf numFmtId="0" fontId="2" fillId="0" borderId="22" xfId="2" applyFont="1" applyBorder="1"/>
    <xf numFmtId="0" fontId="2" fillId="0" borderId="20" xfId="2" applyFont="1" applyBorder="1"/>
    <xf numFmtId="0" fontId="2" fillId="0" borderId="35" xfId="2" applyFont="1" applyBorder="1"/>
    <xf numFmtId="0" fontId="2" fillId="0" borderId="21" xfId="2" applyFont="1" applyBorder="1"/>
    <xf numFmtId="0" fontId="2" fillId="0" borderId="36" xfId="2" applyFont="1" applyBorder="1" applyAlignment="1">
      <alignment horizontal="center" vertical="center"/>
    </xf>
    <xf numFmtId="0" fontId="2" fillId="0" borderId="37" xfId="2" applyFont="1" applyBorder="1" applyAlignment="1">
      <alignment horizontal="center" vertical="center"/>
    </xf>
    <xf numFmtId="0" fontId="2" fillId="0" borderId="38" xfId="2" applyFont="1" applyBorder="1" applyAlignment="1">
      <alignment horizontal="center" vertical="center"/>
    </xf>
    <xf numFmtId="0" fontId="2" fillId="0" borderId="39" xfId="2" applyFont="1" applyBorder="1"/>
    <xf numFmtId="0" fontId="2" fillId="0" borderId="14" xfId="2" applyFont="1" applyBorder="1" applyAlignment="1">
      <alignment horizontal="center"/>
    </xf>
    <xf numFmtId="166" fontId="2" fillId="0" borderId="12" xfId="2" applyNumberFormat="1" applyFont="1" applyBorder="1"/>
    <xf numFmtId="166" fontId="2" fillId="0" borderId="40" xfId="2" applyNumberFormat="1" applyFont="1" applyBorder="1"/>
    <xf numFmtId="166" fontId="2" fillId="0" borderId="0" xfId="2" applyNumberFormat="1" applyFont="1"/>
    <xf numFmtId="166" fontId="2" fillId="0" borderId="41" xfId="2" applyNumberFormat="1" applyFont="1" applyBorder="1"/>
    <xf numFmtId="166" fontId="2" fillId="0" borderId="34" xfId="2" applyNumberFormat="1" applyFont="1" applyBorder="1"/>
    <xf numFmtId="166" fontId="2" fillId="0" borderId="42" xfId="2" applyNumberFormat="1" applyFont="1" applyBorder="1" applyAlignment="1">
      <alignment vertical="center"/>
    </xf>
    <xf numFmtId="166" fontId="2" fillId="0" borderId="43" xfId="2" applyNumberFormat="1" applyFont="1" applyBorder="1" applyAlignment="1">
      <alignment vertical="center"/>
    </xf>
    <xf numFmtId="166" fontId="2" fillId="0" borderId="44" xfId="2" applyNumberFormat="1" applyFont="1" applyBorder="1" applyAlignment="1">
      <alignment vertical="center"/>
    </xf>
    <xf numFmtId="166" fontId="2" fillId="0" borderId="43" xfId="2" applyNumberFormat="1" applyFont="1" applyBorder="1"/>
    <xf numFmtId="0" fontId="2" fillId="0" borderId="40" xfId="2" applyFont="1" applyBorder="1"/>
    <xf numFmtId="166" fontId="2" fillId="0" borderId="10" xfId="2" applyNumberFormat="1" applyFont="1" applyBorder="1"/>
    <xf numFmtId="166" fontId="2" fillId="0" borderId="7" xfId="2" applyNumberFormat="1" applyFont="1" applyBorder="1"/>
    <xf numFmtId="166" fontId="2" fillId="0" borderId="6" xfId="2" applyNumberFormat="1" applyFont="1" applyBorder="1"/>
    <xf numFmtId="166" fontId="2" fillId="0" borderId="9" xfId="2" applyNumberFormat="1" applyFont="1" applyBorder="1"/>
    <xf numFmtId="0" fontId="2" fillId="0" borderId="4" xfId="2" applyFont="1" applyBorder="1"/>
    <xf numFmtId="0" fontId="2" fillId="0" borderId="8" xfId="2" applyFont="1" applyBorder="1"/>
    <xf numFmtId="166" fontId="2" fillId="0" borderId="28" xfId="2" applyNumberFormat="1" applyFont="1" applyBorder="1"/>
    <xf numFmtId="0" fontId="2" fillId="0" borderId="11" xfId="2" applyFont="1" applyBorder="1"/>
    <xf numFmtId="166" fontId="2" fillId="0" borderId="15" xfId="2" applyNumberFormat="1" applyFont="1" applyBorder="1" applyAlignment="1">
      <alignment vertical="center"/>
    </xf>
    <xf numFmtId="166" fontId="2" fillId="0" borderId="14" xfId="2" applyNumberFormat="1" applyFont="1" applyBorder="1" applyAlignment="1">
      <alignment vertical="center"/>
    </xf>
    <xf numFmtId="166" fontId="2" fillId="0" borderId="13" xfId="2" applyNumberFormat="1" applyFont="1" applyBorder="1" applyAlignment="1">
      <alignment vertical="center"/>
    </xf>
    <xf numFmtId="166" fontId="2" fillId="0" borderId="40" xfId="2" applyNumberFormat="1" applyFont="1" applyBorder="1" applyAlignment="1">
      <alignment vertical="center"/>
    </xf>
    <xf numFmtId="166" fontId="2" fillId="0" borderId="21" xfId="2" applyNumberFormat="1" applyFont="1" applyBorder="1"/>
    <xf numFmtId="166" fontId="2" fillId="0" borderId="20" xfId="2" applyNumberFormat="1" applyFont="1" applyBorder="1"/>
    <xf numFmtId="166" fontId="2" fillId="0" borderId="19" xfId="2" applyNumberFormat="1" applyFont="1" applyBorder="1"/>
    <xf numFmtId="166" fontId="2" fillId="0" borderId="22" xfId="2" applyNumberFormat="1" applyFont="1" applyBorder="1"/>
    <xf numFmtId="0" fontId="2" fillId="0" borderId="42" xfId="2" applyFont="1" applyBorder="1"/>
    <xf numFmtId="166" fontId="2" fillId="0" borderId="24" xfId="2" applyNumberFormat="1" applyFont="1" applyBorder="1"/>
    <xf numFmtId="166" fontId="2" fillId="0" borderId="25" xfId="2" applyNumberFormat="1" applyFont="1" applyBorder="1"/>
    <xf numFmtId="166" fontId="2" fillId="0" borderId="23" xfId="2" applyNumberFormat="1" applyFont="1" applyBorder="1"/>
    <xf numFmtId="166" fontId="2" fillId="0" borderId="42" xfId="2" applyNumberFormat="1" applyFont="1" applyBorder="1"/>
    <xf numFmtId="167" fontId="2" fillId="2" borderId="0" xfId="1" applyNumberFormat="1" applyFont="1" applyFill="1"/>
    <xf numFmtId="164" fontId="2" fillId="0" borderId="0" xfId="1" applyFont="1"/>
    <xf numFmtId="0" fontId="2" fillId="0" borderId="4" xfId="2" applyFont="1" applyBorder="1" applyAlignment="1">
      <alignment horizontal="center" vertical="center"/>
    </xf>
    <xf numFmtId="0" fontId="2" fillId="0" borderId="5" xfId="2" applyFont="1" applyBorder="1" applyAlignment="1">
      <alignment horizontal="center" vertical="center"/>
    </xf>
    <xf numFmtId="0" fontId="2" fillId="0" borderId="11" xfId="2" applyFont="1" applyBorder="1" applyAlignment="1">
      <alignment horizontal="center" vertical="center"/>
    </xf>
    <xf numFmtId="0" fontId="2" fillId="0" borderId="12" xfId="2" applyFont="1" applyBorder="1" applyAlignment="1">
      <alignment horizontal="center" vertical="center"/>
    </xf>
    <xf numFmtId="0" fontId="2" fillId="0" borderId="17" xfId="2" applyFont="1" applyBorder="1" applyAlignment="1">
      <alignment horizontal="center" vertical="center"/>
    </xf>
    <xf numFmtId="0" fontId="2" fillId="0" borderId="18" xfId="2" applyFont="1" applyBorder="1" applyAlignment="1">
      <alignment horizontal="center" vertical="center"/>
    </xf>
  </cellXfs>
  <cellStyles count="3">
    <cellStyle name="Milliers" xfId="1" builtinId="3"/>
    <cellStyle name="Normal" xfId="0" builtinId="0"/>
    <cellStyle name="Normal 2" xfId="2" xr:uid="{00000000-0005-0000-0000-000002000000}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103"/>
  <sheetViews>
    <sheetView topLeftCell="G1" zoomScaleNormal="100" workbookViewId="0">
      <selection activeCell="BI52" sqref="BI52"/>
    </sheetView>
  </sheetViews>
  <sheetFormatPr baseColWidth="10" defaultColWidth="13.33203125" defaultRowHeight="11.5" x14ac:dyDescent="0.3"/>
  <cols>
    <col min="1" max="1" width="4.33203125" style="10" bestFit="1" customWidth="1"/>
    <col min="2" max="2" width="116.44140625" style="10" bestFit="1" customWidth="1"/>
    <col min="3" max="3" width="12.6640625" style="10" customWidth="1"/>
    <col min="4" max="10" width="11.44140625" style="10" customWidth="1"/>
    <col min="11" max="11" width="16.109375" style="10" customWidth="1"/>
    <col min="12" max="51" width="15" style="10" customWidth="1"/>
    <col min="52" max="57" width="11.44140625" style="10" customWidth="1"/>
    <col min="58" max="58" width="16.44140625" style="10" bestFit="1" customWidth="1"/>
    <col min="59" max="60" width="11.44140625" style="10" customWidth="1"/>
    <col min="61" max="61" width="12.109375" style="10" customWidth="1"/>
    <col min="62" max="62" width="10.6640625" style="10" bestFit="1" customWidth="1"/>
    <col min="63" max="63" width="13.77734375" style="12" customWidth="1"/>
    <col min="64" max="64" width="8.6640625" style="12" bestFit="1" customWidth="1"/>
    <col min="65" max="65" width="13" style="10" customWidth="1"/>
    <col min="66" max="16384" width="13.33203125" style="10"/>
  </cols>
  <sheetData>
    <row r="1" spans="1:64" x14ac:dyDescent="0.3">
      <c r="G1" s="11" t="s">
        <v>0</v>
      </c>
      <c r="H1" s="11"/>
      <c r="N1" s="10" t="s">
        <v>1</v>
      </c>
    </row>
    <row r="2" spans="1:64" x14ac:dyDescent="0.3">
      <c r="N2" s="10" t="s">
        <v>2</v>
      </c>
    </row>
    <row r="3" spans="1:64" ht="12" thickBot="1" x14ac:dyDescent="0.35">
      <c r="C3" s="11" t="s">
        <v>3</v>
      </c>
      <c r="AY3" s="11"/>
      <c r="BE3" s="11"/>
    </row>
    <row r="4" spans="1:64" ht="12.5" thickTop="1" thickBot="1" x14ac:dyDescent="0.35">
      <c r="L4" s="13" t="s">
        <v>4</v>
      </c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5"/>
      <c r="BJ4" s="12"/>
      <c r="BK4" s="10"/>
      <c r="BL4" s="10"/>
    </row>
    <row r="5" spans="1:64" ht="65.5" customHeight="1" thickTop="1" x14ac:dyDescent="0.3">
      <c r="A5" s="104" t="s">
        <v>5</v>
      </c>
      <c r="B5" s="105"/>
      <c r="C5" s="2" t="s">
        <v>6</v>
      </c>
      <c r="D5" s="16" t="s">
        <v>7</v>
      </c>
      <c r="E5" s="16" t="s">
        <v>8</v>
      </c>
      <c r="F5" s="16" t="s">
        <v>9</v>
      </c>
      <c r="G5" s="16" t="s">
        <v>10</v>
      </c>
      <c r="H5" s="16" t="s">
        <v>11</v>
      </c>
      <c r="I5" s="16" t="s">
        <v>12</v>
      </c>
      <c r="J5" s="17" t="s">
        <v>13</v>
      </c>
      <c r="K5" s="18" t="s">
        <v>14</v>
      </c>
      <c r="L5" s="1" t="s">
        <v>15</v>
      </c>
      <c r="M5" s="2" t="s">
        <v>16</v>
      </c>
      <c r="N5" s="2" t="s">
        <v>17</v>
      </c>
      <c r="O5" s="2" t="s">
        <v>18</v>
      </c>
      <c r="P5" s="2" t="s">
        <v>19</v>
      </c>
      <c r="Q5" s="2" t="s">
        <v>20</v>
      </c>
      <c r="R5" s="2" t="s">
        <v>21</v>
      </c>
      <c r="S5" s="2" t="s">
        <v>22</v>
      </c>
      <c r="T5" s="2" t="s">
        <v>23</v>
      </c>
      <c r="U5" s="2" t="s">
        <v>24</v>
      </c>
      <c r="V5" s="2" t="s">
        <v>25</v>
      </c>
      <c r="W5" s="2" t="s">
        <v>26</v>
      </c>
      <c r="X5" s="2" t="s">
        <v>27</v>
      </c>
      <c r="Y5" s="2" t="s">
        <v>28</v>
      </c>
      <c r="Z5" s="2" t="s">
        <v>29</v>
      </c>
      <c r="AA5" s="2" t="s">
        <v>30</v>
      </c>
      <c r="AB5" s="2" t="s">
        <v>31</v>
      </c>
      <c r="AC5" s="2" t="s">
        <v>32</v>
      </c>
      <c r="AD5" s="2" t="s">
        <v>33</v>
      </c>
      <c r="AE5" s="2" t="s">
        <v>34</v>
      </c>
      <c r="AF5" s="2" t="s">
        <v>35</v>
      </c>
      <c r="AG5" s="2" t="s">
        <v>36</v>
      </c>
      <c r="AH5" s="2" t="s">
        <v>37</v>
      </c>
      <c r="AI5" s="2" t="s">
        <v>38</v>
      </c>
      <c r="AJ5" s="2" t="s">
        <v>39</v>
      </c>
      <c r="AK5" s="2" t="s">
        <v>40</v>
      </c>
      <c r="AL5" s="2" t="s">
        <v>41</v>
      </c>
      <c r="AM5" s="2" t="s">
        <v>42</v>
      </c>
      <c r="AN5" s="2" t="s">
        <v>43</v>
      </c>
      <c r="AO5" s="2" t="s">
        <v>44</v>
      </c>
      <c r="AP5" s="2" t="s">
        <v>45</v>
      </c>
      <c r="AQ5" s="2" t="s">
        <v>46</v>
      </c>
      <c r="AR5" s="2" t="s">
        <v>47</v>
      </c>
      <c r="AS5" s="2" t="s">
        <v>48</v>
      </c>
      <c r="AT5" s="2" t="s">
        <v>49</v>
      </c>
      <c r="AU5" s="2" t="s">
        <v>50</v>
      </c>
      <c r="AV5" s="2" t="s">
        <v>51</v>
      </c>
      <c r="AW5" s="2" t="s">
        <v>52</v>
      </c>
      <c r="AX5" s="18" t="s">
        <v>53</v>
      </c>
      <c r="AY5" s="19" t="s">
        <v>54</v>
      </c>
      <c r="AZ5" s="20" t="s">
        <v>55</v>
      </c>
      <c r="BK5" s="10"/>
      <c r="BL5" s="10"/>
    </row>
    <row r="6" spans="1:64" ht="15" customHeight="1" x14ac:dyDescent="0.3">
      <c r="A6" s="106"/>
      <c r="B6" s="107"/>
      <c r="C6" s="21"/>
      <c r="D6" s="22"/>
      <c r="E6" s="22"/>
      <c r="F6" s="22"/>
      <c r="G6" s="22"/>
      <c r="H6" s="22"/>
      <c r="I6" s="22"/>
      <c r="J6" s="22"/>
      <c r="K6" s="22"/>
      <c r="L6" s="23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4"/>
      <c r="AY6" s="25"/>
      <c r="AZ6" s="26"/>
      <c r="BK6" s="10"/>
      <c r="BL6" s="10"/>
    </row>
    <row r="7" spans="1:64" ht="15" customHeight="1" thickBot="1" x14ac:dyDescent="0.35">
      <c r="A7" s="108"/>
      <c r="B7" s="109"/>
      <c r="C7" s="27"/>
      <c r="D7" s="28" t="s">
        <v>56</v>
      </c>
      <c r="E7" s="28" t="s">
        <v>57</v>
      </c>
      <c r="F7" s="28" t="s">
        <v>58</v>
      </c>
      <c r="G7" s="28" t="s">
        <v>59</v>
      </c>
      <c r="H7" s="28" t="s">
        <v>60</v>
      </c>
      <c r="I7" s="28" t="s">
        <v>61</v>
      </c>
      <c r="J7" s="28" t="s">
        <v>62</v>
      </c>
      <c r="K7" s="28"/>
      <c r="L7" s="29" t="s">
        <v>63</v>
      </c>
      <c r="M7" s="27" t="s">
        <v>64</v>
      </c>
      <c r="N7" s="27" t="s">
        <v>65</v>
      </c>
      <c r="O7" s="27" t="s">
        <v>66</v>
      </c>
      <c r="P7" s="27" t="s">
        <v>67</v>
      </c>
      <c r="Q7" s="27" t="s">
        <v>68</v>
      </c>
      <c r="R7" s="27" t="s">
        <v>69</v>
      </c>
      <c r="S7" s="27" t="s">
        <v>70</v>
      </c>
      <c r="T7" s="27" t="s">
        <v>71</v>
      </c>
      <c r="U7" s="27" t="s">
        <v>72</v>
      </c>
      <c r="V7" s="27" t="s">
        <v>73</v>
      </c>
      <c r="W7" s="27" t="s">
        <v>74</v>
      </c>
      <c r="X7" s="27" t="s">
        <v>75</v>
      </c>
      <c r="Y7" s="27" t="s">
        <v>76</v>
      </c>
      <c r="Z7" s="27" t="s">
        <v>77</v>
      </c>
      <c r="AA7" s="27" t="s">
        <v>78</v>
      </c>
      <c r="AB7" s="27" t="s">
        <v>79</v>
      </c>
      <c r="AC7" s="27" t="s">
        <v>80</v>
      </c>
      <c r="AD7" s="27" t="s">
        <v>81</v>
      </c>
      <c r="AE7" s="27" t="s">
        <v>82</v>
      </c>
      <c r="AF7" s="27" t="s">
        <v>83</v>
      </c>
      <c r="AG7" s="27" t="s">
        <v>84</v>
      </c>
      <c r="AH7" s="27" t="s">
        <v>85</v>
      </c>
      <c r="AI7" s="27" t="s">
        <v>86</v>
      </c>
      <c r="AJ7" s="27" t="s">
        <v>87</v>
      </c>
      <c r="AK7" s="27" t="s">
        <v>88</v>
      </c>
      <c r="AL7" s="27" t="s">
        <v>89</v>
      </c>
      <c r="AM7" s="27" t="s">
        <v>90</v>
      </c>
      <c r="AN7" s="27" t="s">
        <v>91</v>
      </c>
      <c r="AO7" s="27" t="s">
        <v>92</v>
      </c>
      <c r="AP7" s="27" t="s">
        <v>93</v>
      </c>
      <c r="AQ7" s="27" t="s">
        <v>94</v>
      </c>
      <c r="AR7" s="27" t="s">
        <v>95</v>
      </c>
      <c r="AS7" s="27" t="s">
        <v>96</v>
      </c>
      <c r="AT7" s="27" t="s">
        <v>97</v>
      </c>
      <c r="AU7" s="27" t="s">
        <v>98</v>
      </c>
      <c r="AV7" s="27" t="s">
        <v>99</v>
      </c>
      <c r="AW7" s="27" t="s">
        <v>100</v>
      </c>
      <c r="AX7" s="30"/>
      <c r="AY7" s="25"/>
      <c r="AZ7" s="26"/>
      <c r="BK7" s="10"/>
      <c r="BL7" s="10"/>
    </row>
    <row r="8" spans="1:64" ht="15" customHeight="1" thickTop="1" x14ac:dyDescent="0.3">
      <c r="A8" s="3" t="s">
        <v>63</v>
      </c>
      <c r="B8" s="4" t="s">
        <v>101</v>
      </c>
      <c r="C8" s="31">
        <f t="shared" ref="C8:C45" si="0">D8+E8+F8+G8+H8+I8+J8+K8</f>
        <v>922051</v>
      </c>
      <c r="D8" s="31">
        <v>75368</v>
      </c>
      <c r="E8" s="32">
        <v>34143</v>
      </c>
      <c r="F8" s="32">
        <v>591</v>
      </c>
      <c r="G8" s="32">
        <v>0</v>
      </c>
      <c r="H8" s="32">
        <v>0</v>
      </c>
      <c r="I8" s="32">
        <v>125</v>
      </c>
      <c r="J8" s="32">
        <v>1629</v>
      </c>
      <c r="K8" s="32">
        <f t="shared" ref="K8:K45" si="1">AX8+AY8+AZ8</f>
        <v>810195</v>
      </c>
      <c r="L8" s="33">
        <v>777826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  <c r="U8" s="31">
        <v>0</v>
      </c>
      <c r="V8" s="31">
        <v>0</v>
      </c>
      <c r="W8" s="31">
        <v>0</v>
      </c>
      <c r="X8" s="31">
        <v>0</v>
      </c>
      <c r="Y8" s="31">
        <v>0</v>
      </c>
      <c r="Z8" s="31">
        <v>0</v>
      </c>
      <c r="AA8" s="31">
        <v>0</v>
      </c>
      <c r="AB8" s="31">
        <v>0</v>
      </c>
      <c r="AC8" s="31">
        <v>0</v>
      </c>
      <c r="AD8" s="31">
        <v>0</v>
      </c>
      <c r="AE8" s="31">
        <v>0</v>
      </c>
      <c r="AF8" s="31">
        <v>0</v>
      </c>
      <c r="AG8" s="31">
        <v>0</v>
      </c>
      <c r="AH8" s="31">
        <v>0</v>
      </c>
      <c r="AI8" s="31">
        <v>0</v>
      </c>
      <c r="AJ8" s="31">
        <v>0</v>
      </c>
      <c r="AK8" s="31">
        <v>0</v>
      </c>
      <c r="AL8" s="31">
        <v>0</v>
      </c>
      <c r="AM8" s="31">
        <v>0</v>
      </c>
      <c r="AN8" s="31">
        <v>0</v>
      </c>
      <c r="AO8" s="31">
        <v>0</v>
      </c>
      <c r="AP8" s="31">
        <v>0</v>
      </c>
      <c r="AQ8" s="31">
        <v>0</v>
      </c>
      <c r="AR8" s="31">
        <v>0</v>
      </c>
      <c r="AS8" s="31">
        <v>0</v>
      </c>
      <c r="AT8" s="31">
        <v>0</v>
      </c>
      <c r="AU8" s="31">
        <v>0</v>
      </c>
      <c r="AV8" s="31">
        <v>0</v>
      </c>
      <c r="AW8" s="31">
        <v>0</v>
      </c>
      <c r="AX8" s="34">
        <f t="shared" ref="AX8:AX45" si="2">SUM(L8:AW8)</f>
        <v>777826</v>
      </c>
      <c r="AY8" s="35"/>
      <c r="AZ8" s="34">
        <v>32369</v>
      </c>
      <c r="BK8" s="10"/>
      <c r="BL8" s="10"/>
    </row>
    <row r="9" spans="1:64" ht="15" customHeight="1" x14ac:dyDescent="0.3">
      <c r="A9" s="5" t="s">
        <v>64</v>
      </c>
      <c r="B9" s="6" t="s">
        <v>102</v>
      </c>
      <c r="C9" s="31">
        <f t="shared" si="0"/>
        <v>189774</v>
      </c>
      <c r="D9" s="31">
        <v>18234</v>
      </c>
      <c r="E9" s="32">
        <v>2352</v>
      </c>
      <c r="F9" s="32">
        <v>20</v>
      </c>
      <c r="G9" s="32">
        <v>0</v>
      </c>
      <c r="H9" s="32">
        <v>0</v>
      </c>
      <c r="I9" s="32">
        <v>2</v>
      </c>
      <c r="J9" s="32">
        <v>79</v>
      </c>
      <c r="K9" s="32">
        <f t="shared" si="1"/>
        <v>169087</v>
      </c>
      <c r="L9" s="33">
        <v>0</v>
      </c>
      <c r="M9" s="31">
        <v>165087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31">
        <v>0</v>
      </c>
      <c r="V9" s="31">
        <v>0</v>
      </c>
      <c r="W9" s="31">
        <v>0</v>
      </c>
      <c r="X9" s="31">
        <v>0</v>
      </c>
      <c r="Y9" s="31">
        <v>0</v>
      </c>
      <c r="Z9" s="31">
        <v>0</v>
      </c>
      <c r="AA9" s="31">
        <v>0</v>
      </c>
      <c r="AB9" s="31">
        <v>0</v>
      </c>
      <c r="AC9" s="31">
        <v>0</v>
      </c>
      <c r="AD9" s="31">
        <v>0</v>
      </c>
      <c r="AE9" s="31">
        <v>0</v>
      </c>
      <c r="AF9" s="31">
        <v>0</v>
      </c>
      <c r="AG9" s="31">
        <v>0</v>
      </c>
      <c r="AH9" s="31">
        <v>0</v>
      </c>
      <c r="AI9" s="31">
        <v>0</v>
      </c>
      <c r="AJ9" s="31">
        <v>0</v>
      </c>
      <c r="AK9" s="31">
        <v>0</v>
      </c>
      <c r="AL9" s="31">
        <v>0</v>
      </c>
      <c r="AM9" s="31">
        <v>0</v>
      </c>
      <c r="AN9" s="31">
        <v>0</v>
      </c>
      <c r="AO9" s="31">
        <v>0</v>
      </c>
      <c r="AP9" s="31">
        <v>0</v>
      </c>
      <c r="AQ9" s="31">
        <v>0</v>
      </c>
      <c r="AR9" s="31">
        <v>0</v>
      </c>
      <c r="AS9" s="31">
        <v>0</v>
      </c>
      <c r="AT9" s="31">
        <v>0</v>
      </c>
      <c r="AU9" s="31">
        <v>0</v>
      </c>
      <c r="AV9" s="31">
        <v>0</v>
      </c>
      <c r="AW9" s="31">
        <v>0</v>
      </c>
      <c r="AX9" s="34">
        <f t="shared" si="2"/>
        <v>165087</v>
      </c>
      <c r="AY9" s="36"/>
      <c r="AZ9" s="34">
        <v>4000</v>
      </c>
      <c r="BK9" s="10"/>
      <c r="BL9" s="10"/>
    </row>
    <row r="10" spans="1:64" ht="15" customHeight="1" x14ac:dyDescent="0.3">
      <c r="A10" s="5" t="s">
        <v>65</v>
      </c>
      <c r="B10" s="6" t="s">
        <v>103</v>
      </c>
      <c r="C10" s="31">
        <f t="shared" si="0"/>
        <v>60925</v>
      </c>
      <c r="D10" s="31">
        <v>4882</v>
      </c>
      <c r="E10" s="32">
        <v>1494</v>
      </c>
      <c r="F10" s="32">
        <v>97</v>
      </c>
      <c r="G10" s="32">
        <v>0</v>
      </c>
      <c r="H10" s="32">
        <v>0</v>
      </c>
      <c r="I10" s="32">
        <v>0</v>
      </c>
      <c r="J10" s="32">
        <v>1</v>
      </c>
      <c r="K10" s="32">
        <f t="shared" si="1"/>
        <v>54451</v>
      </c>
      <c r="L10" s="33">
        <v>0</v>
      </c>
      <c r="M10" s="31">
        <v>0</v>
      </c>
      <c r="N10" s="31">
        <v>54258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  <c r="Y10" s="31">
        <v>0</v>
      </c>
      <c r="Z10" s="31">
        <v>0</v>
      </c>
      <c r="AA10" s="31">
        <v>0</v>
      </c>
      <c r="AB10" s="31">
        <v>0</v>
      </c>
      <c r="AC10" s="31">
        <v>0</v>
      </c>
      <c r="AD10" s="31">
        <v>0</v>
      </c>
      <c r="AE10" s="31">
        <v>0</v>
      </c>
      <c r="AF10" s="31">
        <v>0</v>
      </c>
      <c r="AG10" s="31">
        <v>0</v>
      </c>
      <c r="AH10" s="31">
        <v>0</v>
      </c>
      <c r="AI10" s="31">
        <v>0</v>
      </c>
      <c r="AJ10" s="31">
        <v>0</v>
      </c>
      <c r="AK10" s="31">
        <v>0</v>
      </c>
      <c r="AL10" s="31">
        <v>0</v>
      </c>
      <c r="AM10" s="31">
        <v>0</v>
      </c>
      <c r="AN10" s="31">
        <v>0</v>
      </c>
      <c r="AO10" s="31">
        <v>0</v>
      </c>
      <c r="AP10" s="31">
        <v>0</v>
      </c>
      <c r="AQ10" s="31">
        <v>0</v>
      </c>
      <c r="AR10" s="31">
        <v>0</v>
      </c>
      <c r="AS10" s="31">
        <v>0</v>
      </c>
      <c r="AT10" s="31">
        <v>0</v>
      </c>
      <c r="AU10" s="31">
        <v>0</v>
      </c>
      <c r="AV10" s="31">
        <v>0</v>
      </c>
      <c r="AW10" s="31">
        <v>0</v>
      </c>
      <c r="AX10" s="34">
        <f t="shared" si="2"/>
        <v>54258</v>
      </c>
      <c r="AY10" s="36"/>
      <c r="AZ10" s="34">
        <v>193</v>
      </c>
      <c r="BK10" s="10"/>
      <c r="BL10" s="10"/>
    </row>
    <row r="11" spans="1:64" ht="15" customHeight="1" x14ac:dyDescent="0.3">
      <c r="A11" s="5" t="s">
        <v>66</v>
      </c>
      <c r="B11" s="6" t="s">
        <v>104</v>
      </c>
      <c r="C11" s="31">
        <f t="shared" si="0"/>
        <v>38758</v>
      </c>
      <c r="D11" s="31">
        <v>4151</v>
      </c>
      <c r="E11" s="32">
        <v>1224</v>
      </c>
      <c r="F11" s="32">
        <v>0</v>
      </c>
      <c r="G11" s="32">
        <v>0</v>
      </c>
      <c r="H11" s="32">
        <v>0</v>
      </c>
      <c r="I11" s="32">
        <v>0</v>
      </c>
      <c r="J11" s="32">
        <v>5</v>
      </c>
      <c r="K11" s="32">
        <f t="shared" si="1"/>
        <v>33378</v>
      </c>
      <c r="L11" s="33">
        <v>0</v>
      </c>
      <c r="M11" s="31">
        <v>0</v>
      </c>
      <c r="N11" s="31">
        <v>0</v>
      </c>
      <c r="O11" s="31">
        <v>33325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31">
        <v>0</v>
      </c>
      <c r="Z11" s="31">
        <v>0</v>
      </c>
      <c r="AA11" s="31">
        <v>0</v>
      </c>
      <c r="AB11" s="31">
        <v>0</v>
      </c>
      <c r="AC11" s="31">
        <v>0</v>
      </c>
      <c r="AD11" s="31">
        <v>0</v>
      </c>
      <c r="AE11" s="31">
        <v>0</v>
      </c>
      <c r="AF11" s="31">
        <v>0</v>
      </c>
      <c r="AG11" s="31">
        <v>0</v>
      </c>
      <c r="AH11" s="31">
        <v>0</v>
      </c>
      <c r="AI11" s="31">
        <v>0</v>
      </c>
      <c r="AJ11" s="31">
        <v>0</v>
      </c>
      <c r="AK11" s="31">
        <v>0</v>
      </c>
      <c r="AL11" s="31">
        <v>0</v>
      </c>
      <c r="AM11" s="31">
        <v>0</v>
      </c>
      <c r="AN11" s="31">
        <v>0</v>
      </c>
      <c r="AO11" s="31">
        <v>0</v>
      </c>
      <c r="AP11" s="31">
        <v>0</v>
      </c>
      <c r="AQ11" s="31">
        <v>0</v>
      </c>
      <c r="AR11" s="31">
        <v>0</v>
      </c>
      <c r="AS11" s="31">
        <v>0</v>
      </c>
      <c r="AT11" s="31">
        <v>0</v>
      </c>
      <c r="AU11" s="31">
        <v>0</v>
      </c>
      <c r="AV11" s="31">
        <v>0</v>
      </c>
      <c r="AW11" s="31">
        <v>0</v>
      </c>
      <c r="AX11" s="34">
        <f t="shared" si="2"/>
        <v>33325</v>
      </c>
      <c r="AY11" s="36"/>
      <c r="AZ11" s="34">
        <v>53</v>
      </c>
      <c r="BK11" s="10"/>
      <c r="BL11" s="10"/>
    </row>
    <row r="12" spans="1:64" ht="15" customHeight="1" x14ac:dyDescent="0.3">
      <c r="A12" s="5" t="s">
        <v>67</v>
      </c>
      <c r="B12" s="6" t="s">
        <v>105</v>
      </c>
      <c r="C12" s="31">
        <f t="shared" si="0"/>
        <v>106482</v>
      </c>
      <c r="D12" s="31">
        <v>9469</v>
      </c>
      <c r="E12" s="32">
        <v>3725</v>
      </c>
      <c r="F12" s="32">
        <v>2100</v>
      </c>
      <c r="G12" s="32">
        <v>0</v>
      </c>
      <c r="H12" s="32">
        <v>0</v>
      </c>
      <c r="I12" s="32">
        <v>3</v>
      </c>
      <c r="J12" s="32">
        <v>529</v>
      </c>
      <c r="K12" s="32">
        <f t="shared" si="1"/>
        <v>90656</v>
      </c>
      <c r="L12" s="33">
        <v>0</v>
      </c>
      <c r="M12" s="31">
        <v>0</v>
      </c>
      <c r="N12" s="31">
        <v>0</v>
      </c>
      <c r="O12" s="31">
        <v>0</v>
      </c>
      <c r="P12" s="31">
        <v>65069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1">
        <v>5668</v>
      </c>
      <c r="Z12" s="31">
        <v>0</v>
      </c>
      <c r="AA12" s="31">
        <v>0</v>
      </c>
      <c r="AB12" s="31">
        <v>0</v>
      </c>
      <c r="AC12" s="31">
        <v>0</v>
      </c>
      <c r="AD12" s="31">
        <v>0</v>
      </c>
      <c r="AE12" s="31">
        <v>0</v>
      </c>
      <c r="AF12" s="31">
        <v>0</v>
      </c>
      <c r="AG12" s="31">
        <v>0</v>
      </c>
      <c r="AH12" s="31">
        <v>0</v>
      </c>
      <c r="AI12" s="31">
        <v>0</v>
      </c>
      <c r="AJ12" s="31">
        <v>0</v>
      </c>
      <c r="AK12" s="31">
        <v>0</v>
      </c>
      <c r="AL12" s="31">
        <v>0</v>
      </c>
      <c r="AM12" s="31">
        <v>0</v>
      </c>
      <c r="AN12" s="31">
        <v>0</v>
      </c>
      <c r="AO12" s="31">
        <v>0</v>
      </c>
      <c r="AP12" s="31">
        <v>0</v>
      </c>
      <c r="AQ12" s="31">
        <v>0</v>
      </c>
      <c r="AR12" s="31">
        <v>0</v>
      </c>
      <c r="AS12" s="31">
        <v>0</v>
      </c>
      <c r="AT12" s="31">
        <v>0</v>
      </c>
      <c r="AU12" s="31">
        <v>0</v>
      </c>
      <c r="AV12" s="31">
        <v>0</v>
      </c>
      <c r="AW12" s="31">
        <v>0</v>
      </c>
      <c r="AX12" s="34">
        <f t="shared" si="2"/>
        <v>70737</v>
      </c>
      <c r="AY12" s="36"/>
      <c r="AZ12" s="34">
        <v>19919</v>
      </c>
      <c r="BK12" s="10"/>
      <c r="BL12" s="10"/>
    </row>
    <row r="13" spans="1:64" ht="15" customHeight="1" x14ac:dyDescent="0.3">
      <c r="A13" s="5" t="s">
        <v>68</v>
      </c>
      <c r="B13" s="6" t="s">
        <v>106</v>
      </c>
      <c r="C13" s="31">
        <f t="shared" si="0"/>
        <v>763434</v>
      </c>
      <c r="D13" s="31">
        <v>73559</v>
      </c>
      <c r="E13" s="32">
        <v>17667</v>
      </c>
      <c r="F13" s="32">
        <v>22574</v>
      </c>
      <c r="G13" s="32">
        <v>0</v>
      </c>
      <c r="H13" s="32">
        <v>962</v>
      </c>
      <c r="I13" s="32">
        <v>174</v>
      </c>
      <c r="J13" s="32">
        <v>12028</v>
      </c>
      <c r="K13" s="32">
        <f t="shared" si="1"/>
        <v>636470</v>
      </c>
      <c r="L13" s="33">
        <v>0</v>
      </c>
      <c r="M13" s="31">
        <v>0</v>
      </c>
      <c r="N13" s="31">
        <v>0</v>
      </c>
      <c r="O13" s="31">
        <v>0</v>
      </c>
      <c r="P13" s="31">
        <v>0</v>
      </c>
      <c r="Q13" s="31">
        <v>503906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1">
        <v>0</v>
      </c>
      <c r="X13" s="31">
        <v>0</v>
      </c>
      <c r="Y13" s="31">
        <v>0</v>
      </c>
      <c r="Z13" s="31">
        <v>0</v>
      </c>
      <c r="AA13" s="31">
        <v>0</v>
      </c>
      <c r="AB13" s="31">
        <v>0</v>
      </c>
      <c r="AC13" s="31">
        <v>0</v>
      </c>
      <c r="AD13" s="31">
        <v>0</v>
      </c>
      <c r="AE13" s="31">
        <v>0</v>
      </c>
      <c r="AF13" s="31">
        <v>0</v>
      </c>
      <c r="AG13" s="31">
        <v>0</v>
      </c>
      <c r="AH13" s="31">
        <v>0</v>
      </c>
      <c r="AI13" s="31">
        <v>0</v>
      </c>
      <c r="AJ13" s="31">
        <v>0</v>
      </c>
      <c r="AK13" s="31">
        <v>0</v>
      </c>
      <c r="AL13" s="31">
        <v>0</v>
      </c>
      <c r="AM13" s="31">
        <v>0</v>
      </c>
      <c r="AN13" s="31">
        <v>0</v>
      </c>
      <c r="AO13" s="31">
        <v>0</v>
      </c>
      <c r="AP13" s="31">
        <v>0</v>
      </c>
      <c r="AQ13" s="31">
        <v>0</v>
      </c>
      <c r="AR13" s="31">
        <v>0</v>
      </c>
      <c r="AS13" s="31">
        <v>0</v>
      </c>
      <c r="AT13" s="31">
        <v>0</v>
      </c>
      <c r="AU13" s="31">
        <v>0</v>
      </c>
      <c r="AV13" s="31">
        <v>0</v>
      </c>
      <c r="AW13" s="31">
        <v>0</v>
      </c>
      <c r="AX13" s="34">
        <f t="shared" si="2"/>
        <v>503906</v>
      </c>
      <c r="AY13" s="36"/>
      <c r="AZ13" s="34">
        <v>132564</v>
      </c>
      <c r="BK13" s="10"/>
      <c r="BL13" s="10"/>
    </row>
    <row r="14" spans="1:64" ht="15" customHeight="1" x14ac:dyDescent="0.3">
      <c r="A14" s="5" t="s">
        <v>69</v>
      </c>
      <c r="B14" s="6" t="s">
        <v>107</v>
      </c>
      <c r="C14" s="31">
        <f t="shared" si="0"/>
        <v>188130</v>
      </c>
      <c r="D14" s="31">
        <v>12939</v>
      </c>
      <c r="E14" s="32">
        <v>1193</v>
      </c>
      <c r="F14" s="32">
        <v>3432</v>
      </c>
      <c r="G14" s="32">
        <v>0</v>
      </c>
      <c r="H14" s="32">
        <v>12358</v>
      </c>
      <c r="I14" s="32">
        <v>27</v>
      </c>
      <c r="J14" s="32">
        <v>2223</v>
      </c>
      <c r="K14" s="32">
        <f t="shared" si="1"/>
        <v>155958</v>
      </c>
      <c r="L14" s="33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143475</v>
      </c>
      <c r="S14" s="31">
        <v>0</v>
      </c>
      <c r="T14" s="31">
        <v>0</v>
      </c>
      <c r="U14" s="31">
        <v>0</v>
      </c>
      <c r="V14" s="31">
        <v>0</v>
      </c>
      <c r="W14" s="31">
        <v>0</v>
      </c>
      <c r="X14" s="31">
        <v>0</v>
      </c>
      <c r="Y14" s="31">
        <v>0</v>
      </c>
      <c r="Z14" s="31">
        <v>0</v>
      </c>
      <c r="AA14" s="31">
        <v>0</v>
      </c>
      <c r="AB14" s="31">
        <v>0</v>
      </c>
      <c r="AC14" s="31">
        <v>0</v>
      </c>
      <c r="AD14" s="31">
        <v>0</v>
      </c>
      <c r="AE14" s="31">
        <v>0</v>
      </c>
      <c r="AF14" s="31">
        <v>0</v>
      </c>
      <c r="AG14" s="31">
        <v>0</v>
      </c>
      <c r="AH14" s="31">
        <v>0</v>
      </c>
      <c r="AI14" s="31">
        <v>0</v>
      </c>
      <c r="AJ14" s="31">
        <v>0</v>
      </c>
      <c r="AK14" s="31">
        <v>0</v>
      </c>
      <c r="AL14" s="31">
        <v>0</v>
      </c>
      <c r="AM14" s="31">
        <v>0</v>
      </c>
      <c r="AN14" s="31">
        <v>0</v>
      </c>
      <c r="AO14" s="31">
        <v>0</v>
      </c>
      <c r="AP14" s="31">
        <v>0</v>
      </c>
      <c r="AQ14" s="31">
        <v>0</v>
      </c>
      <c r="AR14" s="31">
        <v>0</v>
      </c>
      <c r="AS14" s="31">
        <v>0</v>
      </c>
      <c r="AT14" s="31">
        <v>0</v>
      </c>
      <c r="AU14" s="31">
        <v>0</v>
      </c>
      <c r="AV14" s="31">
        <v>0</v>
      </c>
      <c r="AW14" s="31">
        <v>0</v>
      </c>
      <c r="AX14" s="34">
        <f t="shared" si="2"/>
        <v>143475</v>
      </c>
      <c r="AY14" s="36"/>
      <c r="AZ14" s="34">
        <v>12483</v>
      </c>
      <c r="BK14" s="10"/>
      <c r="BL14" s="10"/>
    </row>
    <row r="15" spans="1:64" ht="15" customHeight="1" x14ac:dyDescent="0.3">
      <c r="A15" s="5" t="s">
        <v>70</v>
      </c>
      <c r="B15" s="6" t="s">
        <v>108</v>
      </c>
      <c r="C15" s="31">
        <f t="shared" si="0"/>
        <v>13231</v>
      </c>
      <c r="D15" s="31">
        <v>553</v>
      </c>
      <c r="E15" s="32">
        <v>133</v>
      </c>
      <c r="F15" s="32">
        <v>2190</v>
      </c>
      <c r="G15" s="32">
        <v>0</v>
      </c>
      <c r="H15" s="32">
        <v>3248</v>
      </c>
      <c r="I15" s="32">
        <v>3</v>
      </c>
      <c r="J15" s="32">
        <v>1901</v>
      </c>
      <c r="K15" s="32">
        <f t="shared" si="1"/>
        <v>5203</v>
      </c>
      <c r="L15" s="33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125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  <c r="Z15" s="31">
        <v>0</v>
      </c>
      <c r="AA15" s="31">
        <v>0</v>
      </c>
      <c r="AB15" s="31">
        <v>0</v>
      </c>
      <c r="AC15" s="31">
        <v>0</v>
      </c>
      <c r="AD15" s="31">
        <v>0</v>
      </c>
      <c r="AE15" s="31">
        <v>0</v>
      </c>
      <c r="AF15" s="31">
        <v>0</v>
      </c>
      <c r="AG15" s="31">
        <v>0</v>
      </c>
      <c r="AH15" s="31">
        <v>0</v>
      </c>
      <c r="AI15" s="31">
        <v>0</v>
      </c>
      <c r="AJ15" s="31">
        <v>0</v>
      </c>
      <c r="AK15" s="31">
        <v>0</v>
      </c>
      <c r="AL15" s="31">
        <v>0</v>
      </c>
      <c r="AM15" s="31">
        <v>0</v>
      </c>
      <c r="AN15" s="31">
        <v>0</v>
      </c>
      <c r="AO15" s="31">
        <v>0</v>
      </c>
      <c r="AP15" s="31">
        <v>0</v>
      </c>
      <c r="AQ15" s="31">
        <v>0</v>
      </c>
      <c r="AR15" s="31">
        <v>0</v>
      </c>
      <c r="AS15" s="31">
        <v>0</v>
      </c>
      <c r="AT15" s="31">
        <v>0</v>
      </c>
      <c r="AU15" s="31">
        <v>0</v>
      </c>
      <c r="AV15" s="31">
        <v>0</v>
      </c>
      <c r="AW15" s="31">
        <v>0</v>
      </c>
      <c r="AX15" s="34">
        <f t="shared" si="2"/>
        <v>125</v>
      </c>
      <c r="AY15" s="36"/>
      <c r="AZ15" s="34">
        <v>5078</v>
      </c>
      <c r="BK15" s="10"/>
      <c r="BL15" s="10"/>
    </row>
    <row r="16" spans="1:64" ht="15" customHeight="1" x14ac:dyDescent="0.3">
      <c r="A16" s="5" t="s">
        <v>71</v>
      </c>
      <c r="B16" s="6" t="s">
        <v>109</v>
      </c>
      <c r="C16" s="31">
        <f t="shared" si="0"/>
        <v>292546</v>
      </c>
      <c r="D16" s="31">
        <v>63699</v>
      </c>
      <c r="E16" s="32">
        <v>1296</v>
      </c>
      <c r="F16" s="32">
        <v>21749</v>
      </c>
      <c r="G16" s="32">
        <v>0</v>
      </c>
      <c r="H16" s="32">
        <v>0</v>
      </c>
      <c r="I16" s="32">
        <v>193</v>
      </c>
      <c r="J16" s="32">
        <v>8801</v>
      </c>
      <c r="K16" s="32">
        <f t="shared" si="1"/>
        <v>196808</v>
      </c>
      <c r="L16" s="33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100547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  <c r="Z16" s="31">
        <v>0</v>
      </c>
      <c r="AA16" s="31">
        <v>0</v>
      </c>
      <c r="AB16" s="31">
        <v>0</v>
      </c>
      <c r="AC16" s="31">
        <v>0</v>
      </c>
      <c r="AD16" s="31">
        <v>0</v>
      </c>
      <c r="AE16" s="31">
        <v>0</v>
      </c>
      <c r="AF16" s="31">
        <v>0</v>
      </c>
      <c r="AG16" s="31">
        <v>0</v>
      </c>
      <c r="AH16" s="31">
        <v>0</v>
      </c>
      <c r="AI16" s="31">
        <v>0</v>
      </c>
      <c r="AJ16" s="31">
        <v>0</v>
      </c>
      <c r="AK16" s="31">
        <v>0</v>
      </c>
      <c r="AL16" s="31">
        <v>0</v>
      </c>
      <c r="AM16" s="31">
        <v>0</v>
      </c>
      <c r="AN16" s="31">
        <v>0</v>
      </c>
      <c r="AO16" s="31">
        <v>0</v>
      </c>
      <c r="AP16" s="31">
        <v>0</v>
      </c>
      <c r="AQ16" s="31">
        <v>0</v>
      </c>
      <c r="AR16" s="31">
        <v>0</v>
      </c>
      <c r="AS16" s="31">
        <v>0</v>
      </c>
      <c r="AT16" s="31">
        <v>0</v>
      </c>
      <c r="AU16" s="31">
        <v>0</v>
      </c>
      <c r="AV16" s="31">
        <v>0</v>
      </c>
      <c r="AW16" s="31">
        <v>0</v>
      </c>
      <c r="AX16" s="34">
        <f t="shared" si="2"/>
        <v>100547</v>
      </c>
      <c r="AY16" s="36"/>
      <c r="AZ16" s="34">
        <v>96261</v>
      </c>
      <c r="BK16" s="10"/>
      <c r="BL16" s="10"/>
    </row>
    <row r="17" spans="1:64" ht="15" customHeight="1" x14ac:dyDescent="0.3">
      <c r="A17" s="5" t="s">
        <v>72</v>
      </c>
      <c r="B17" s="6" t="s">
        <v>110</v>
      </c>
      <c r="C17" s="31">
        <f t="shared" si="0"/>
        <v>167989</v>
      </c>
      <c r="D17" s="31">
        <v>19824</v>
      </c>
      <c r="E17" s="32">
        <v>4172</v>
      </c>
      <c r="F17" s="32">
        <v>2566</v>
      </c>
      <c r="G17" s="32">
        <v>0</v>
      </c>
      <c r="H17" s="32">
        <v>0</v>
      </c>
      <c r="I17" s="32">
        <v>2</v>
      </c>
      <c r="J17" s="32">
        <v>1015</v>
      </c>
      <c r="K17" s="32">
        <f t="shared" si="1"/>
        <v>140410</v>
      </c>
      <c r="L17" s="33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123305</v>
      </c>
      <c r="V17" s="31">
        <v>0</v>
      </c>
      <c r="W17" s="31">
        <v>0</v>
      </c>
      <c r="X17" s="31">
        <v>0</v>
      </c>
      <c r="Y17" s="31">
        <v>0</v>
      </c>
      <c r="Z17" s="31">
        <v>0</v>
      </c>
      <c r="AA17" s="31">
        <v>0</v>
      </c>
      <c r="AB17" s="31">
        <v>0</v>
      </c>
      <c r="AC17" s="31">
        <v>0</v>
      </c>
      <c r="AD17" s="31">
        <v>0</v>
      </c>
      <c r="AE17" s="31">
        <v>0</v>
      </c>
      <c r="AF17" s="31">
        <v>0</v>
      </c>
      <c r="AG17" s="31">
        <v>0</v>
      </c>
      <c r="AH17" s="31">
        <v>0</v>
      </c>
      <c r="AI17" s="31">
        <v>0</v>
      </c>
      <c r="AJ17" s="31">
        <v>0</v>
      </c>
      <c r="AK17" s="31">
        <v>0</v>
      </c>
      <c r="AL17" s="31">
        <v>0</v>
      </c>
      <c r="AM17" s="31">
        <v>0</v>
      </c>
      <c r="AN17" s="31">
        <v>0</v>
      </c>
      <c r="AO17" s="31">
        <v>0</v>
      </c>
      <c r="AP17" s="31">
        <v>0</v>
      </c>
      <c r="AQ17" s="31">
        <v>0</v>
      </c>
      <c r="AR17" s="31">
        <v>0</v>
      </c>
      <c r="AS17" s="31">
        <v>0</v>
      </c>
      <c r="AT17" s="31">
        <v>0</v>
      </c>
      <c r="AU17" s="31">
        <v>0</v>
      </c>
      <c r="AV17" s="31">
        <v>0</v>
      </c>
      <c r="AW17" s="31">
        <v>0</v>
      </c>
      <c r="AX17" s="34">
        <f t="shared" si="2"/>
        <v>123305</v>
      </c>
      <c r="AY17" s="36"/>
      <c r="AZ17" s="34">
        <v>17105</v>
      </c>
      <c r="BK17" s="10"/>
      <c r="BL17" s="10"/>
    </row>
    <row r="18" spans="1:64" ht="15" customHeight="1" x14ac:dyDescent="0.3">
      <c r="A18" s="5" t="s">
        <v>73</v>
      </c>
      <c r="B18" s="6" t="s">
        <v>111</v>
      </c>
      <c r="C18" s="31">
        <f t="shared" si="0"/>
        <v>683205</v>
      </c>
      <c r="D18" s="31">
        <v>71422</v>
      </c>
      <c r="E18" s="32">
        <v>12499</v>
      </c>
      <c r="F18" s="32">
        <v>33290</v>
      </c>
      <c r="G18" s="32">
        <v>-4974</v>
      </c>
      <c r="H18" s="32">
        <v>20482</v>
      </c>
      <c r="I18" s="32">
        <v>224</v>
      </c>
      <c r="J18" s="32">
        <v>25903</v>
      </c>
      <c r="K18" s="32">
        <f t="shared" si="1"/>
        <v>524359</v>
      </c>
      <c r="L18" s="33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124555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v>0</v>
      </c>
      <c r="AF18" s="31">
        <v>0</v>
      </c>
      <c r="AG18" s="31">
        <v>0</v>
      </c>
      <c r="AH18" s="31">
        <v>0</v>
      </c>
      <c r="AI18" s="31">
        <v>0</v>
      </c>
      <c r="AJ18" s="31">
        <v>0</v>
      </c>
      <c r="AK18" s="31">
        <v>0</v>
      </c>
      <c r="AL18" s="31">
        <v>0</v>
      </c>
      <c r="AM18" s="31">
        <v>0</v>
      </c>
      <c r="AN18" s="31">
        <v>0</v>
      </c>
      <c r="AO18" s="31">
        <v>0</v>
      </c>
      <c r="AP18" s="31">
        <v>0</v>
      </c>
      <c r="AQ18" s="31">
        <v>0</v>
      </c>
      <c r="AR18" s="31">
        <v>0</v>
      </c>
      <c r="AS18" s="31">
        <v>0</v>
      </c>
      <c r="AT18" s="31">
        <v>0</v>
      </c>
      <c r="AU18" s="31">
        <v>0</v>
      </c>
      <c r="AV18" s="31">
        <v>0</v>
      </c>
      <c r="AW18" s="31">
        <v>0</v>
      </c>
      <c r="AX18" s="34">
        <f t="shared" si="2"/>
        <v>124555</v>
      </c>
      <c r="AY18" s="36"/>
      <c r="AZ18" s="34">
        <v>399804</v>
      </c>
      <c r="BK18" s="10"/>
      <c r="BL18" s="10"/>
    </row>
    <row r="19" spans="1:64" ht="15" customHeight="1" x14ac:dyDescent="0.3">
      <c r="A19" s="5" t="s">
        <v>74</v>
      </c>
      <c r="B19" s="6" t="s">
        <v>112</v>
      </c>
      <c r="C19" s="31">
        <f t="shared" si="0"/>
        <v>90760</v>
      </c>
      <c r="D19" s="31">
        <v>17580</v>
      </c>
      <c r="E19" s="32">
        <v>1691</v>
      </c>
      <c r="F19" s="32">
        <v>12</v>
      </c>
      <c r="G19" s="32">
        <v>0</v>
      </c>
      <c r="H19" s="32">
        <v>0</v>
      </c>
      <c r="I19" s="32">
        <v>1</v>
      </c>
      <c r="J19" s="32">
        <v>756</v>
      </c>
      <c r="K19" s="32">
        <f t="shared" si="1"/>
        <v>70720</v>
      </c>
      <c r="L19" s="33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10339</v>
      </c>
      <c r="X19" s="31">
        <v>0</v>
      </c>
      <c r="Y19" s="31">
        <v>0</v>
      </c>
      <c r="Z19" s="31">
        <v>0</v>
      </c>
      <c r="AA19" s="31">
        <v>0</v>
      </c>
      <c r="AB19" s="31">
        <v>0</v>
      </c>
      <c r="AC19" s="31">
        <v>0</v>
      </c>
      <c r="AD19" s="31">
        <v>0</v>
      </c>
      <c r="AE19" s="31">
        <v>0</v>
      </c>
      <c r="AF19" s="31">
        <v>0</v>
      </c>
      <c r="AG19" s="31">
        <v>0</v>
      </c>
      <c r="AH19" s="31">
        <v>0</v>
      </c>
      <c r="AI19" s="31">
        <v>0</v>
      </c>
      <c r="AJ19" s="31">
        <v>0</v>
      </c>
      <c r="AK19" s="31">
        <v>0</v>
      </c>
      <c r="AL19" s="31">
        <v>0</v>
      </c>
      <c r="AM19" s="31">
        <v>0</v>
      </c>
      <c r="AN19" s="31">
        <v>0</v>
      </c>
      <c r="AO19" s="31">
        <v>0</v>
      </c>
      <c r="AP19" s="31">
        <v>0</v>
      </c>
      <c r="AQ19" s="31">
        <v>0</v>
      </c>
      <c r="AR19" s="31">
        <v>0</v>
      </c>
      <c r="AS19" s="31">
        <v>0</v>
      </c>
      <c r="AT19" s="31">
        <v>0</v>
      </c>
      <c r="AU19" s="31">
        <v>0</v>
      </c>
      <c r="AV19" s="31">
        <v>0</v>
      </c>
      <c r="AW19" s="31">
        <v>0</v>
      </c>
      <c r="AX19" s="34">
        <f t="shared" si="2"/>
        <v>10339</v>
      </c>
      <c r="AY19" s="36"/>
      <c r="AZ19" s="34">
        <v>60381</v>
      </c>
      <c r="BK19" s="10"/>
      <c r="BL19" s="10"/>
    </row>
    <row r="20" spans="1:64" ht="15" customHeight="1" x14ac:dyDescent="0.3">
      <c r="A20" s="5" t="s">
        <v>75</v>
      </c>
      <c r="B20" s="6" t="s">
        <v>113</v>
      </c>
      <c r="C20" s="31">
        <f t="shared" si="0"/>
        <v>125763</v>
      </c>
      <c r="D20" s="31">
        <v>6836</v>
      </c>
      <c r="E20" s="32">
        <v>2404</v>
      </c>
      <c r="F20" s="32">
        <v>5911</v>
      </c>
      <c r="G20" s="32">
        <v>0</v>
      </c>
      <c r="H20" s="32">
        <v>0</v>
      </c>
      <c r="I20" s="32">
        <v>15</v>
      </c>
      <c r="J20" s="32">
        <v>2149</v>
      </c>
      <c r="K20" s="32">
        <f t="shared" si="1"/>
        <v>108448</v>
      </c>
      <c r="L20" s="33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78716</v>
      </c>
      <c r="Y20" s="31">
        <v>1429</v>
      </c>
      <c r="Z20" s="31">
        <v>0</v>
      </c>
      <c r="AA20" s="31">
        <v>0</v>
      </c>
      <c r="AB20" s="31">
        <v>0</v>
      </c>
      <c r="AC20" s="31">
        <v>0</v>
      </c>
      <c r="AD20" s="31">
        <v>0</v>
      </c>
      <c r="AE20" s="31">
        <v>0</v>
      </c>
      <c r="AF20" s="31">
        <v>0</v>
      </c>
      <c r="AG20" s="31">
        <v>0</v>
      </c>
      <c r="AH20" s="31">
        <v>0</v>
      </c>
      <c r="AI20" s="31">
        <v>0</v>
      </c>
      <c r="AJ20" s="31">
        <v>0</v>
      </c>
      <c r="AK20" s="31">
        <v>0</v>
      </c>
      <c r="AL20" s="31">
        <v>0</v>
      </c>
      <c r="AM20" s="31">
        <v>0</v>
      </c>
      <c r="AN20" s="31">
        <v>0</v>
      </c>
      <c r="AO20" s="31">
        <v>0</v>
      </c>
      <c r="AP20" s="31">
        <v>0</v>
      </c>
      <c r="AQ20" s="31">
        <v>0</v>
      </c>
      <c r="AR20" s="31">
        <v>0</v>
      </c>
      <c r="AS20" s="31">
        <v>0</v>
      </c>
      <c r="AT20" s="31">
        <v>0</v>
      </c>
      <c r="AU20" s="31">
        <v>0</v>
      </c>
      <c r="AV20" s="31">
        <v>0</v>
      </c>
      <c r="AW20" s="31">
        <v>0</v>
      </c>
      <c r="AX20" s="34">
        <f t="shared" si="2"/>
        <v>80145</v>
      </c>
      <c r="AY20" s="36"/>
      <c r="AZ20" s="34">
        <v>28303</v>
      </c>
      <c r="BK20" s="10"/>
      <c r="BL20" s="10"/>
    </row>
    <row r="21" spans="1:64" ht="15" customHeight="1" x14ac:dyDescent="0.3">
      <c r="A21" s="5" t="s">
        <v>76</v>
      </c>
      <c r="B21" s="6" t="s">
        <v>114</v>
      </c>
      <c r="C21" s="31">
        <f t="shared" si="0"/>
        <v>236006</v>
      </c>
      <c r="D21" s="31">
        <v>6781</v>
      </c>
      <c r="E21" s="32">
        <v>2293</v>
      </c>
      <c r="F21" s="32">
        <v>11307</v>
      </c>
      <c r="G21" s="32">
        <v>0</v>
      </c>
      <c r="H21" s="32">
        <v>0</v>
      </c>
      <c r="I21" s="32">
        <v>1</v>
      </c>
      <c r="J21" s="32">
        <v>4129</v>
      </c>
      <c r="K21" s="32">
        <f t="shared" si="1"/>
        <v>211495</v>
      </c>
      <c r="L21" s="33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1">
        <v>183950</v>
      </c>
      <c r="Z21" s="31">
        <v>0</v>
      </c>
      <c r="AA21" s="31">
        <v>0</v>
      </c>
      <c r="AB21" s="31">
        <v>0</v>
      </c>
      <c r="AC21" s="31">
        <v>0</v>
      </c>
      <c r="AD21" s="31">
        <v>0</v>
      </c>
      <c r="AE21" s="31">
        <v>0</v>
      </c>
      <c r="AF21" s="31">
        <v>0</v>
      </c>
      <c r="AG21" s="31">
        <v>0</v>
      </c>
      <c r="AH21" s="31">
        <v>0</v>
      </c>
      <c r="AI21" s="31">
        <v>0</v>
      </c>
      <c r="AJ21" s="31">
        <v>0</v>
      </c>
      <c r="AK21" s="31">
        <v>0</v>
      </c>
      <c r="AL21" s="31">
        <v>0</v>
      </c>
      <c r="AM21" s="31">
        <v>0</v>
      </c>
      <c r="AN21" s="31">
        <v>0</v>
      </c>
      <c r="AO21" s="31">
        <v>0</v>
      </c>
      <c r="AP21" s="31">
        <v>0</v>
      </c>
      <c r="AQ21" s="31">
        <v>0</v>
      </c>
      <c r="AR21" s="31">
        <v>0</v>
      </c>
      <c r="AS21" s="31">
        <v>0</v>
      </c>
      <c r="AT21" s="31">
        <v>0</v>
      </c>
      <c r="AU21" s="31">
        <v>0</v>
      </c>
      <c r="AV21" s="31">
        <v>0</v>
      </c>
      <c r="AW21" s="31">
        <v>0</v>
      </c>
      <c r="AX21" s="34">
        <f t="shared" si="2"/>
        <v>183950</v>
      </c>
      <c r="AY21" s="36"/>
      <c r="AZ21" s="34">
        <v>27545</v>
      </c>
      <c r="BK21" s="10"/>
      <c r="BL21" s="10"/>
    </row>
    <row r="22" spans="1:64" ht="15" customHeight="1" x14ac:dyDescent="0.3">
      <c r="A22" s="5" t="s">
        <v>77</v>
      </c>
      <c r="B22" s="6" t="s">
        <v>115</v>
      </c>
      <c r="C22" s="31">
        <f t="shared" si="0"/>
        <v>178358</v>
      </c>
      <c r="D22" s="31">
        <v>13764</v>
      </c>
      <c r="E22" s="32">
        <v>4180</v>
      </c>
      <c r="F22" s="32">
        <v>10233</v>
      </c>
      <c r="G22" s="32">
        <v>0</v>
      </c>
      <c r="H22" s="32">
        <v>0</v>
      </c>
      <c r="I22" s="32">
        <v>667</v>
      </c>
      <c r="J22" s="32">
        <v>4179</v>
      </c>
      <c r="K22" s="32">
        <f t="shared" si="1"/>
        <v>145335</v>
      </c>
      <c r="L22" s="33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  <c r="Z22" s="31">
        <v>59140</v>
      </c>
      <c r="AA22" s="31">
        <v>0</v>
      </c>
      <c r="AB22" s="31">
        <v>0</v>
      </c>
      <c r="AC22" s="31">
        <v>0</v>
      </c>
      <c r="AD22" s="31">
        <v>0</v>
      </c>
      <c r="AE22" s="31">
        <v>0</v>
      </c>
      <c r="AF22" s="31">
        <v>0</v>
      </c>
      <c r="AG22" s="31">
        <v>0</v>
      </c>
      <c r="AH22" s="31">
        <v>0</v>
      </c>
      <c r="AI22" s="31">
        <v>0</v>
      </c>
      <c r="AJ22" s="31">
        <v>0</v>
      </c>
      <c r="AK22" s="31">
        <v>0</v>
      </c>
      <c r="AL22" s="31">
        <v>0</v>
      </c>
      <c r="AM22" s="31">
        <v>0</v>
      </c>
      <c r="AN22" s="31">
        <v>0</v>
      </c>
      <c r="AO22" s="31">
        <v>0</v>
      </c>
      <c r="AP22" s="31">
        <v>0</v>
      </c>
      <c r="AQ22" s="31">
        <v>0</v>
      </c>
      <c r="AR22" s="31">
        <v>0</v>
      </c>
      <c r="AS22" s="31">
        <v>0</v>
      </c>
      <c r="AT22" s="31">
        <v>0</v>
      </c>
      <c r="AU22" s="31">
        <v>0</v>
      </c>
      <c r="AV22" s="31">
        <v>0</v>
      </c>
      <c r="AW22" s="31">
        <v>0</v>
      </c>
      <c r="AX22" s="34">
        <f t="shared" si="2"/>
        <v>59140</v>
      </c>
      <c r="AY22" s="36"/>
      <c r="AZ22" s="34">
        <v>86195</v>
      </c>
      <c r="BK22" s="10"/>
      <c r="BL22" s="10"/>
    </row>
    <row r="23" spans="1:64" ht="15" customHeight="1" x14ac:dyDescent="0.3">
      <c r="A23" s="5" t="s">
        <v>78</v>
      </c>
      <c r="B23" s="6" t="s">
        <v>116</v>
      </c>
      <c r="C23" s="31">
        <f t="shared" si="0"/>
        <v>447915</v>
      </c>
      <c r="D23" s="31">
        <v>42870</v>
      </c>
      <c r="E23" s="32">
        <v>2016</v>
      </c>
      <c r="F23" s="32">
        <v>28074</v>
      </c>
      <c r="G23" s="32">
        <v>0</v>
      </c>
      <c r="H23" s="32">
        <v>14</v>
      </c>
      <c r="I23" s="32">
        <v>552</v>
      </c>
      <c r="J23" s="32">
        <v>17504</v>
      </c>
      <c r="K23" s="32">
        <f t="shared" si="1"/>
        <v>356885</v>
      </c>
      <c r="L23" s="33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v>17367</v>
      </c>
      <c r="AB23" s="31">
        <v>0</v>
      </c>
      <c r="AC23" s="31">
        <v>0</v>
      </c>
      <c r="AD23" s="31">
        <v>0</v>
      </c>
      <c r="AE23" s="31">
        <v>0</v>
      </c>
      <c r="AF23" s="31">
        <v>0</v>
      </c>
      <c r="AG23" s="31">
        <v>0</v>
      </c>
      <c r="AH23" s="31">
        <v>0</v>
      </c>
      <c r="AI23" s="31">
        <v>0</v>
      </c>
      <c r="AJ23" s="31">
        <v>0</v>
      </c>
      <c r="AK23" s="31">
        <v>0</v>
      </c>
      <c r="AL23" s="31">
        <v>0</v>
      </c>
      <c r="AM23" s="31">
        <v>0</v>
      </c>
      <c r="AN23" s="31">
        <v>0</v>
      </c>
      <c r="AO23" s="31">
        <v>0</v>
      </c>
      <c r="AP23" s="31">
        <v>0</v>
      </c>
      <c r="AQ23" s="31">
        <v>0</v>
      </c>
      <c r="AR23" s="31">
        <v>0</v>
      </c>
      <c r="AS23" s="31">
        <v>0</v>
      </c>
      <c r="AT23" s="31">
        <v>0</v>
      </c>
      <c r="AU23" s="31">
        <v>0</v>
      </c>
      <c r="AV23" s="31">
        <v>0</v>
      </c>
      <c r="AW23" s="31">
        <v>0</v>
      </c>
      <c r="AX23" s="34">
        <f t="shared" si="2"/>
        <v>17367</v>
      </c>
      <c r="AY23" s="36"/>
      <c r="AZ23" s="34">
        <v>339518</v>
      </c>
      <c r="BK23" s="10"/>
      <c r="BL23" s="10"/>
    </row>
    <row r="24" spans="1:64" ht="15" customHeight="1" x14ac:dyDescent="0.3">
      <c r="A24" s="5" t="s">
        <v>79</v>
      </c>
      <c r="B24" s="6" t="s">
        <v>117</v>
      </c>
      <c r="C24" s="31">
        <f t="shared" si="0"/>
        <v>120314</v>
      </c>
      <c r="D24" s="31">
        <v>9629</v>
      </c>
      <c r="E24" s="32">
        <v>963</v>
      </c>
      <c r="F24" s="32">
        <v>1754</v>
      </c>
      <c r="G24" s="32">
        <v>0</v>
      </c>
      <c r="H24" s="32">
        <v>0</v>
      </c>
      <c r="I24" s="32">
        <v>3</v>
      </c>
      <c r="J24" s="32">
        <v>819</v>
      </c>
      <c r="K24" s="32">
        <f t="shared" si="1"/>
        <v>107146</v>
      </c>
      <c r="L24" s="33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97000</v>
      </c>
      <c r="AC24" s="31">
        <v>0</v>
      </c>
      <c r="AD24" s="31">
        <v>0</v>
      </c>
      <c r="AE24" s="31">
        <v>0</v>
      </c>
      <c r="AF24" s="31">
        <v>0</v>
      </c>
      <c r="AG24" s="31">
        <v>0</v>
      </c>
      <c r="AH24" s="31">
        <v>0</v>
      </c>
      <c r="AI24" s="31">
        <v>0</v>
      </c>
      <c r="AJ24" s="31">
        <v>0</v>
      </c>
      <c r="AK24" s="31">
        <v>0</v>
      </c>
      <c r="AL24" s="31">
        <v>0</v>
      </c>
      <c r="AM24" s="31">
        <v>0</v>
      </c>
      <c r="AN24" s="31">
        <v>0</v>
      </c>
      <c r="AO24" s="31">
        <v>0</v>
      </c>
      <c r="AP24" s="31">
        <v>0</v>
      </c>
      <c r="AQ24" s="31">
        <v>0</v>
      </c>
      <c r="AR24" s="31">
        <v>0</v>
      </c>
      <c r="AS24" s="31">
        <v>0</v>
      </c>
      <c r="AT24" s="31">
        <v>0</v>
      </c>
      <c r="AU24" s="31">
        <v>0</v>
      </c>
      <c r="AV24" s="31">
        <v>0</v>
      </c>
      <c r="AW24" s="31">
        <v>0</v>
      </c>
      <c r="AX24" s="34">
        <f t="shared" si="2"/>
        <v>97000</v>
      </c>
      <c r="AY24" s="36"/>
      <c r="AZ24" s="34">
        <v>10146</v>
      </c>
      <c r="BK24" s="10"/>
      <c r="BL24" s="10"/>
    </row>
    <row r="25" spans="1:64" ht="15" customHeight="1" x14ac:dyDescent="0.3">
      <c r="A25" s="5" t="s">
        <v>80</v>
      </c>
      <c r="B25" s="6" t="s">
        <v>118</v>
      </c>
      <c r="C25" s="31">
        <f t="shared" si="0"/>
        <v>82954</v>
      </c>
      <c r="D25" s="31">
        <v>0</v>
      </c>
      <c r="E25" s="32">
        <v>0</v>
      </c>
      <c r="F25" s="32">
        <v>5149</v>
      </c>
      <c r="G25" s="32">
        <v>0</v>
      </c>
      <c r="H25" s="32">
        <v>0</v>
      </c>
      <c r="I25" s="32">
        <v>62</v>
      </c>
      <c r="J25" s="32">
        <v>108</v>
      </c>
      <c r="K25" s="32">
        <f t="shared" si="1"/>
        <v>77635</v>
      </c>
      <c r="L25" s="33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  <c r="AB25" s="31">
        <v>0</v>
      </c>
      <c r="AC25" s="31">
        <v>74161</v>
      </c>
      <c r="AD25" s="31">
        <v>0</v>
      </c>
      <c r="AE25" s="31">
        <v>0</v>
      </c>
      <c r="AF25" s="31">
        <v>0</v>
      </c>
      <c r="AG25" s="31">
        <v>0</v>
      </c>
      <c r="AH25" s="31">
        <v>0</v>
      </c>
      <c r="AI25" s="31">
        <v>0</v>
      </c>
      <c r="AJ25" s="31">
        <v>0</v>
      </c>
      <c r="AK25" s="31">
        <v>0</v>
      </c>
      <c r="AL25" s="31">
        <v>0</v>
      </c>
      <c r="AM25" s="31">
        <v>0</v>
      </c>
      <c r="AN25" s="31">
        <v>0</v>
      </c>
      <c r="AO25" s="31">
        <v>0</v>
      </c>
      <c r="AP25" s="31">
        <v>0</v>
      </c>
      <c r="AQ25" s="31">
        <v>0</v>
      </c>
      <c r="AR25" s="31">
        <v>0</v>
      </c>
      <c r="AS25" s="31">
        <v>0</v>
      </c>
      <c r="AT25" s="31">
        <v>0</v>
      </c>
      <c r="AU25" s="31">
        <v>0</v>
      </c>
      <c r="AV25" s="31">
        <v>0</v>
      </c>
      <c r="AW25" s="31">
        <v>0</v>
      </c>
      <c r="AX25" s="34">
        <f t="shared" si="2"/>
        <v>74161</v>
      </c>
      <c r="AY25" s="36"/>
      <c r="AZ25" s="34">
        <v>3474</v>
      </c>
      <c r="BK25" s="10"/>
      <c r="BL25" s="10"/>
    </row>
    <row r="26" spans="1:64" ht="15" customHeight="1" x14ac:dyDescent="0.3">
      <c r="A26" s="5" t="s">
        <v>81</v>
      </c>
      <c r="B26" s="6" t="s">
        <v>119</v>
      </c>
      <c r="C26" s="31">
        <f t="shared" si="0"/>
        <v>266783</v>
      </c>
      <c r="D26" s="31">
        <v>0</v>
      </c>
      <c r="E26" s="32">
        <v>0</v>
      </c>
      <c r="F26" s="32">
        <v>24333</v>
      </c>
      <c r="G26" s="32">
        <v>0</v>
      </c>
      <c r="H26" s="32">
        <v>0</v>
      </c>
      <c r="I26" s="32">
        <v>0</v>
      </c>
      <c r="J26" s="32">
        <v>10</v>
      </c>
      <c r="K26" s="32">
        <f t="shared" si="1"/>
        <v>242440</v>
      </c>
      <c r="L26" s="33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  <c r="Z26" s="31">
        <v>0</v>
      </c>
      <c r="AA26" s="31">
        <v>0</v>
      </c>
      <c r="AB26" s="31">
        <v>0</v>
      </c>
      <c r="AC26" s="31">
        <v>0</v>
      </c>
      <c r="AD26" s="31">
        <v>158014</v>
      </c>
      <c r="AE26" s="31">
        <v>0</v>
      </c>
      <c r="AF26" s="31">
        <v>0</v>
      </c>
      <c r="AG26" s="31">
        <v>0</v>
      </c>
      <c r="AH26" s="31">
        <v>0</v>
      </c>
      <c r="AI26" s="31">
        <v>0</v>
      </c>
      <c r="AJ26" s="31">
        <v>0</v>
      </c>
      <c r="AK26" s="31">
        <v>0</v>
      </c>
      <c r="AL26" s="31">
        <v>0</v>
      </c>
      <c r="AM26" s="31">
        <v>0</v>
      </c>
      <c r="AN26" s="31">
        <v>0</v>
      </c>
      <c r="AO26" s="31">
        <v>0</v>
      </c>
      <c r="AP26" s="31">
        <v>0</v>
      </c>
      <c r="AQ26" s="31">
        <v>0</v>
      </c>
      <c r="AR26" s="31">
        <v>0</v>
      </c>
      <c r="AS26" s="31">
        <v>0</v>
      </c>
      <c r="AT26" s="31">
        <v>0</v>
      </c>
      <c r="AU26" s="31">
        <v>0</v>
      </c>
      <c r="AV26" s="31">
        <v>0</v>
      </c>
      <c r="AW26" s="31">
        <v>0</v>
      </c>
      <c r="AX26" s="34">
        <f t="shared" si="2"/>
        <v>158014</v>
      </c>
      <c r="AY26" s="36"/>
      <c r="AZ26" s="34">
        <v>84426</v>
      </c>
      <c r="BK26" s="10"/>
      <c r="BL26" s="10"/>
    </row>
    <row r="27" spans="1:64" ht="15" customHeight="1" x14ac:dyDescent="0.3">
      <c r="A27" s="5" t="s">
        <v>82</v>
      </c>
      <c r="B27" s="6" t="s">
        <v>120</v>
      </c>
      <c r="C27" s="31">
        <f t="shared" si="0"/>
        <v>86128</v>
      </c>
      <c r="D27" s="31">
        <v>0</v>
      </c>
      <c r="E27" s="32">
        <v>0</v>
      </c>
      <c r="F27" s="32">
        <v>2337</v>
      </c>
      <c r="G27" s="32">
        <v>0</v>
      </c>
      <c r="H27" s="32">
        <v>0</v>
      </c>
      <c r="I27" s="32">
        <v>0</v>
      </c>
      <c r="J27" s="32">
        <v>0</v>
      </c>
      <c r="K27" s="32">
        <f t="shared" si="1"/>
        <v>83791</v>
      </c>
      <c r="L27" s="33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0</v>
      </c>
      <c r="AD27" s="31">
        <v>0</v>
      </c>
      <c r="AE27" s="31">
        <v>83789</v>
      </c>
      <c r="AF27" s="31">
        <v>0</v>
      </c>
      <c r="AG27" s="31">
        <v>0</v>
      </c>
      <c r="AH27" s="31">
        <v>0</v>
      </c>
      <c r="AI27" s="31">
        <v>0</v>
      </c>
      <c r="AJ27" s="31">
        <v>0</v>
      </c>
      <c r="AK27" s="31">
        <v>0</v>
      </c>
      <c r="AL27" s="31">
        <v>0</v>
      </c>
      <c r="AM27" s="31">
        <v>0</v>
      </c>
      <c r="AN27" s="31">
        <v>0</v>
      </c>
      <c r="AO27" s="31">
        <v>2</v>
      </c>
      <c r="AP27" s="31">
        <v>0</v>
      </c>
      <c r="AQ27" s="31">
        <v>0</v>
      </c>
      <c r="AR27" s="31">
        <v>0</v>
      </c>
      <c r="AS27" s="31">
        <v>0</v>
      </c>
      <c r="AT27" s="31">
        <v>0</v>
      </c>
      <c r="AU27" s="31">
        <v>0</v>
      </c>
      <c r="AV27" s="31">
        <v>0</v>
      </c>
      <c r="AW27" s="31">
        <v>0</v>
      </c>
      <c r="AX27" s="34">
        <f t="shared" si="2"/>
        <v>83791</v>
      </c>
      <c r="AY27" s="36"/>
      <c r="AZ27" s="34">
        <v>0</v>
      </c>
      <c r="BK27" s="10"/>
      <c r="BL27" s="10"/>
    </row>
    <row r="28" spans="1:64" ht="15" customHeight="1" x14ac:dyDescent="0.3">
      <c r="A28" s="5" t="s">
        <v>83</v>
      </c>
      <c r="B28" s="6" t="s">
        <v>121</v>
      </c>
      <c r="C28" s="31">
        <f t="shared" si="0"/>
        <v>392154</v>
      </c>
      <c r="D28" s="31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f t="shared" si="1"/>
        <v>392154</v>
      </c>
      <c r="L28" s="33">
        <v>0</v>
      </c>
      <c r="M28" s="31">
        <v>0</v>
      </c>
      <c r="N28" s="31">
        <v>31</v>
      </c>
      <c r="O28" s="31">
        <v>0</v>
      </c>
      <c r="P28" s="31">
        <v>0</v>
      </c>
      <c r="Q28" s="31">
        <v>312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3</v>
      </c>
      <c r="AA28" s="31">
        <v>0</v>
      </c>
      <c r="AB28" s="31">
        <v>0</v>
      </c>
      <c r="AC28" s="31">
        <v>24</v>
      </c>
      <c r="AD28" s="31">
        <v>8342</v>
      </c>
      <c r="AE28" s="31">
        <v>694</v>
      </c>
      <c r="AF28" s="31">
        <v>381147</v>
      </c>
      <c r="AG28" s="31">
        <v>388</v>
      </c>
      <c r="AH28" s="31">
        <v>337</v>
      </c>
      <c r="AI28" s="31">
        <v>0</v>
      </c>
      <c r="AJ28" s="31">
        <v>0</v>
      </c>
      <c r="AK28" s="31">
        <v>0</v>
      </c>
      <c r="AL28" s="31">
        <v>0</v>
      </c>
      <c r="AM28" s="31">
        <v>0</v>
      </c>
      <c r="AN28" s="31">
        <v>0</v>
      </c>
      <c r="AO28" s="31">
        <v>0</v>
      </c>
      <c r="AP28" s="31">
        <v>5</v>
      </c>
      <c r="AQ28" s="31">
        <v>0</v>
      </c>
      <c r="AR28" s="31">
        <v>0</v>
      </c>
      <c r="AS28" s="31">
        <v>0</v>
      </c>
      <c r="AT28" s="31">
        <v>0</v>
      </c>
      <c r="AU28" s="31">
        <v>0</v>
      </c>
      <c r="AV28" s="31">
        <v>0</v>
      </c>
      <c r="AW28" s="31">
        <v>0</v>
      </c>
      <c r="AX28" s="34">
        <f t="shared" si="2"/>
        <v>391283</v>
      </c>
      <c r="AY28" s="36"/>
      <c r="AZ28" s="34">
        <v>871</v>
      </c>
      <c r="BK28" s="10"/>
      <c r="BL28" s="10"/>
    </row>
    <row r="29" spans="1:64" ht="15" customHeight="1" x14ac:dyDescent="0.3">
      <c r="A29" s="5" t="s">
        <v>84</v>
      </c>
      <c r="B29" s="6" t="s">
        <v>122</v>
      </c>
      <c r="C29" s="31">
        <f t="shared" si="0"/>
        <v>31701</v>
      </c>
      <c r="D29" s="31">
        <v>-451562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f t="shared" si="1"/>
        <v>483263</v>
      </c>
      <c r="L29" s="33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v>0</v>
      </c>
      <c r="AF29" s="31">
        <v>0</v>
      </c>
      <c r="AG29" s="31">
        <v>483171</v>
      </c>
      <c r="AH29" s="31">
        <v>0</v>
      </c>
      <c r="AI29" s="31">
        <v>0</v>
      </c>
      <c r="AJ29" s="31">
        <v>0</v>
      </c>
      <c r="AK29" s="31">
        <v>0</v>
      </c>
      <c r="AL29" s="31">
        <v>0</v>
      </c>
      <c r="AM29" s="31">
        <v>0</v>
      </c>
      <c r="AN29" s="31">
        <v>0</v>
      </c>
      <c r="AO29" s="31">
        <v>0</v>
      </c>
      <c r="AP29" s="31">
        <v>0</v>
      </c>
      <c r="AQ29" s="31">
        <v>0</v>
      </c>
      <c r="AR29" s="31">
        <v>0</v>
      </c>
      <c r="AS29" s="31">
        <v>0</v>
      </c>
      <c r="AT29" s="31">
        <v>0</v>
      </c>
      <c r="AU29" s="31">
        <v>0</v>
      </c>
      <c r="AV29" s="31">
        <v>0</v>
      </c>
      <c r="AW29" s="31">
        <v>0</v>
      </c>
      <c r="AX29" s="34">
        <f t="shared" si="2"/>
        <v>483171</v>
      </c>
      <c r="AY29" s="36"/>
      <c r="AZ29" s="34">
        <v>92</v>
      </c>
      <c r="BK29" s="10"/>
      <c r="BL29" s="10"/>
    </row>
    <row r="30" spans="1:64" ht="15" customHeight="1" x14ac:dyDescent="0.3">
      <c r="A30" s="5" t="s">
        <v>85</v>
      </c>
      <c r="B30" s="6" t="s">
        <v>123</v>
      </c>
      <c r="C30" s="31">
        <f t="shared" si="0"/>
        <v>417484</v>
      </c>
      <c r="D30" s="31">
        <v>0</v>
      </c>
      <c r="E30" s="32">
        <v>-93445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f t="shared" si="1"/>
        <v>510929</v>
      </c>
      <c r="L30" s="33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3786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v>0</v>
      </c>
      <c r="AF30" s="31">
        <v>0</v>
      </c>
      <c r="AG30" s="31">
        <v>8803</v>
      </c>
      <c r="AH30" s="31">
        <v>482666</v>
      </c>
      <c r="AI30" s="31">
        <v>0</v>
      </c>
      <c r="AJ30" s="31">
        <v>0</v>
      </c>
      <c r="AK30" s="31">
        <v>0</v>
      </c>
      <c r="AL30" s="31">
        <v>0</v>
      </c>
      <c r="AM30" s="31">
        <v>0</v>
      </c>
      <c r="AN30" s="31">
        <v>0</v>
      </c>
      <c r="AO30" s="31">
        <v>14</v>
      </c>
      <c r="AP30" s="31">
        <v>0</v>
      </c>
      <c r="AQ30" s="31">
        <v>0</v>
      </c>
      <c r="AR30" s="31">
        <v>0</v>
      </c>
      <c r="AS30" s="31">
        <v>0</v>
      </c>
      <c r="AT30" s="31">
        <v>0</v>
      </c>
      <c r="AU30" s="31">
        <v>0</v>
      </c>
      <c r="AV30" s="31">
        <v>0</v>
      </c>
      <c r="AW30" s="31">
        <v>0</v>
      </c>
      <c r="AX30" s="34">
        <f t="shared" si="2"/>
        <v>495269</v>
      </c>
      <c r="AY30" s="36"/>
      <c r="AZ30" s="34">
        <v>15660</v>
      </c>
      <c r="BK30" s="10"/>
      <c r="BL30" s="10"/>
    </row>
    <row r="31" spans="1:64" ht="15" customHeight="1" x14ac:dyDescent="0.3">
      <c r="A31" s="5" t="s">
        <v>86</v>
      </c>
      <c r="B31" s="6" t="s">
        <v>124</v>
      </c>
      <c r="C31" s="31">
        <f t="shared" si="0"/>
        <v>433257</v>
      </c>
      <c r="D31" s="31">
        <v>0</v>
      </c>
      <c r="E31" s="32">
        <v>0</v>
      </c>
      <c r="F31" s="32">
        <v>3941</v>
      </c>
      <c r="G31" s="32">
        <v>0</v>
      </c>
      <c r="H31" s="32">
        <v>0</v>
      </c>
      <c r="I31" s="32">
        <v>0</v>
      </c>
      <c r="J31" s="32">
        <v>0</v>
      </c>
      <c r="K31" s="32">
        <f t="shared" si="1"/>
        <v>429316</v>
      </c>
      <c r="L31" s="33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  <c r="X31" s="31">
        <v>0</v>
      </c>
      <c r="Y31" s="31">
        <v>0</v>
      </c>
      <c r="Z31" s="31">
        <v>0</v>
      </c>
      <c r="AA31" s="31">
        <v>0</v>
      </c>
      <c r="AB31" s="31">
        <v>0</v>
      </c>
      <c r="AC31" s="31">
        <v>0</v>
      </c>
      <c r="AD31" s="31">
        <v>0</v>
      </c>
      <c r="AE31" s="31">
        <v>0</v>
      </c>
      <c r="AF31" s="31">
        <v>0</v>
      </c>
      <c r="AG31" s="31">
        <v>0</v>
      </c>
      <c r="AH31" s="31">
        <v>0</v>
      </c>
      <c r="AI31" s="31">
        <v>429309</v>
      </c>
      <c r="AJ31" s="31">
        <v>0</v>
      </c>
      <c r="AK31" s="31">
        <v>0</v>
      </c>
      <c r="AL31" s="31">
        <v>0</v>
      </c>
      <c r="AM31" s="31">
        <v>0</v>
      </c>
      <c r="AN31" s="31">
        <v>0</v>
      </c>
      <c r="AO31" s="31">
        <v>0</v>
      </c>
      <c r="AP31" s="31">
        <v>0</v>
      </c>
      <c r="AQ31" s="31">
        <v>0</v>
      </c>
      <c r="AR31" s="31">
        <v>0</v>
      </c>
      <c r="AS31" s="31">
        <v>0</v>
      </c>
      <c r="AT31" s="31">
        <v>0</v>
      </c>
      <c r="AU31" s="31">
        <v>0</v>
      </c>
      <c r="AV31" s="31">
        <v>0</v>
      </c>
      <c r="AW31" s="31">
        <v>0</v>
      </c>
      <c r="AX31" s="34">
        <f t="shared" si="2"/>
        <v>429309</v>
      </c>
      <c r="AY31" s="36"/>
      <c r="AZ31" s="34">
        <v>7</v>
      </c>
      <c r="BK31" s="10"/>
      <c r="BL31" s="10"/>
    </row>
    <row r="32" spans="1:64" ht="15" customHeight="1" x14ac:dyDescent="0.3">
      <c r="A32" s="5" t="s">
        <v>87</v>
      </c>
      <c r="B32" s="6" t="s">
        <v>125</v>
      </c>
      <c r="C32" s="31">
        <f t="shared" si="0"/>
        <v>366827</v>
      </c>
      <c r="D32" s="31">
        <v>2</v>
      </c>
      <c r="E32" s="32">
        <v>0</v>
      </c>
      <c r="F32" s="32">
        <v>254</v>
      </c>
      <c r="G32" s="32">
        <v>0</v>
      </c>
      <c r="H32" s="32">
        <v>0</v>
      </c>
      <c r="I32" s="32">
        <v>0</v>
      </c>
      <c r="J32" s="32">
        <v>58</v>
      </c>
      <c r="K32" s="32">
        <f t="shared" si="1"/>
        <v>366513</v>
      </c>
      <c r="L32" s="33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1">
        <v>0</v>
      </c>
      <c r="X32" s="31">
        <v>0</v>
      </c>
      <c r="Y32" s="31">
        <v>0</v>
      </c>
      <c r="Z32" s="31">
        <v>0</v>
      </c>
      <c r="AA32" s="31">
        <v>0</v>
      </c>
      <c r="AB32" s="31">
        <v>0</v>
      </c>
      <c r="AC32" s="31">
        <v>0</v>
      </c>
      <c r="AD32" s="31">
        <v>0</v>
      </c>
      <c r="AE32" s="31">
        <v>0</v>
      </c>
      <c r="AF32" s="31">
        <v>0</v>
      </c>
      <c r="AG32" s="31">
        <v>0</v>
      </c>
      <c r="AH32" s="31">
        <v>0</v>
      </c>
      <c r="AI32" s="31">
        <v>0</v>
      </c>
      <c r="AJ32" s="31">
        <v>352875</v>
      </c>
      <c r="AK32" s="31">
        <v>0</v>
      </c>
      <c r="AL32" s="31">
        <v>0</v>
      </c>
      <c r="AM32" s="31">
        <v>0</v>
      </c>
      <c r="AN32" s="31">
        <v>0</v>
      </c>
      <c r="AO32" s="31">
        <v>0</v>
      </c>
      <c r="AP32" s="31">
        <v>0</v>
      </c>
      <c r="AQ32" s="31">
        <v>0</v>
      </c>
      <c r="AR32" s="31">
        <v>0</v>
      </c>
      <c r="AS32" s="31">
        <v>0</v>
      </c>
      <c r="AT32" s="31">
        <v>0</v>
      </c>
      <c r="AU32" s="31">
        <v>0</v>
      </c>
      <c r="AV32" s="31">
        <v>0</v>
      </c>
      <c r="AW32" s="31">
        <v>0</v>
      </c>
      <c r="AX32" s="34">
        <f t="shared" si="2"/>
        <v>352875</v>
      </c>
      <c r="AY32" s="36"/>
      <c r="AZ32" s="34">
        <v>13638</v>
      </c>
      <c r="BK32" s="10"/>
      <c r="BL32" s="10"/>
    </row>
    <row r="33" spans="1:64" ht="15" customHeight="1" x14ac:dyDescent="0.3">
      <c r="A33" s="5" t="s">
        <v>88</v>
      </c>
      <c r="B33" s="6" t="s">
        <v>126</v>
      </c>
      <c r="C33" s="31">
        <f t="shared" si="0"/>
        <v>170353</v>
      </c>
      <c r="D33" s="31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f t="shared" si="1"/>
        <v>170353</v>
      </c>
      <c r="L33" s="33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31">
        <v>0</v>
      </c>
      <c r="AD33" s="31">
        <v>0</v>
      </c>
      <c r="AE33" s="31">
        <v>0</v>
      </c>
      <c r="AF33" s="31">
        <v>0</v>
      </c>
      <c r="AG33" s="31">
        <v>0</v>
      </c>
      <c r="AH33" s="31">
        <v>3490</v>
      </c>
      <c r="AI33" s="31">
        <v>0</v>
      </c>
      <c r="AJ33" s="31">
        <v>0</v>
      </c>
      <c r="AK33" s="31">
        <v>160054</v>
      </c>
      <c r="AL33" s="31">
        <v>0</v>
      </c>
      <c r="AM33" s="31">
        <v>0</v>
      </c>
      <c r="AN33" s="31">
        <v>0</v>
      </c>
      <c r="AO33" s="31">
        <v>0</v>
      </c>
      <c r="AP33" s="31">
        <v>0</v>
      </c>
      <c r="AQ33" s="31">
        <v>0</v>
      </c>
      <c r="AR33" s="31">
        <v>0</v>
      </c>
      <c r="AS33" s="31">
        <v>0</v>
      </c>
      <c r="AT33" s="31">
        <v>0</v>
      </c>
      <c r="AU33" s="31">
        <v>0</v>
      </c>
      <c r="AV33" s="31">
        <v>0</v>
      </c>
      <c r="AW33" s="31">
        <v>0</v>
      </c>
      <c r="AX33" s="34">
        <f t="shared" si="2"/>
        <v>163544</v>
      </c>
      <c r="AY33" s="36"/>
      <c r="AZ33" s="34">
        <v>6809</v>
      </c>
      <c r="BK33" s="10"/>
      <c r="BL33" s="10"/>
    </row>
    <row r="34" spans="1:64" ht="15" customHeight="1" x14ac:dyDescent="0.3">
      <c r="A34" s="5" t="s">
        <v>89</v>
      </c>
      <c r="B34" s="6" t="s">
        <v>127</v>
      </c>
      <c r="C34" s="31">
        <f t="shared" si="0"/>
        <v>263032</v>
      </c>
      <c r="D34" s="31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f t="shared" si="1"/>
        <v>263032</v>
      </c>
      <c r="L34" s="33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>
        <v>0</v>
      </c>
      <c r="T34" s="31">
        <v>0</v>
      </c>
      <c r="U34" s="31">
        <v>0</v>
      </c>
      <c r="V34" s="31">
        <v>0</v>
      </c>
      <c r="W34" s="31">
        <v>0</v>
      </c>
      <c r="X34" s="31">
        <v>0</v>
      </c>
      <c r="Y34" s="31">
        <v>0</v>
      </c>
      <c r="Z34" s="31">
        <v>0</v>
      </c>
      <c r="AA34" s="31">
        <v>0</v>
      </c>
      <c r="AB34" s="31">
        <v>0</v>
      </c>
      <c r="AC34" s="31">
        <v>0</v>
      </c>
      <c r="AD34" s="31">
        <v>0</v>
      </c>
      <c r="AE34" s="31">
        <v>0</v>
      </c>
      <c r="AF34" s="31">
        <v>0</v>
      </c>
      <c r="AG34" s="31">
        <v>0</v>
      </c>
      <c r="AH34" s="31">
        <v>2490</v>
      </c>
      <c r="AI34" s="31">
        <v>0</v>
      </c>
      <c r="AJ34" s="31">
        <v>0</v>
      </c>
      <c r="AK34" s="31">
        <v>1227</v>
      </c>
      <c r="AL34" s="31">
        <v>257949</v>
      </c>
      <c r="AM34" s="31">
        <v>0</v>
      </c>
      <c r="AN34" s="31">
        <v>0</v>
      </c>
      <c r="AO34" s="31">
        <v>202</v>
      </c>
      <c r="AP34" s="31">
        <v>0</v>
      </c>
      <c r="AQ34" s="31">
        <v>0</v>
      </c>
      <c r="AR34" s="31">
        <v>0</v>
      </c>
      <c r="AS34" s="31">
        <v>1164</v>
      </c>
      <c r="AT34" s="31">
        <v>0</v>
      </c>
      <c r="AU34" s="31">
        <v>0</v>
      </c>
      <c r="AV34" s="31">
        <v>0</v>
      </c>
      <c r="AW34" s="31">
        <v>0</v>
      </c>
      <c r="AX34" s="34">
        <f t="shared" si="2"/>
        <v>263032</v>
      </c>
      <c r="AY34" s="36"/>
      <c r="AZ34" s="34">
        <v>0</v>
      </c>
      <c r="BK34" s="10"/>
      <c r="BL34" s="10"/>
    </row>
    <row r="35" spans="1:64" ht="15" customHeight="1" x14ac:dyDescent="0.3">
      <c r="A35" s="5" t="s">
        <v>90</v>
      </c>
      <c r="B35" s="6" t="s">
        <v>128</v>
      </c>
      <c r="C35" s="31">
        <f t="shared" si="0"/>
        <v>259594</v>
      </c>
      <c r="D35" s="31">
        <v>0</v>
      </c>
      <c r="E35" s="32">
        <v>0</v>
      </c>
      <c r="F35" s="32">
        <v>0</v>
      </c>
      <c r="G35" s="32">
        <v>0</v>
      </c>
      <c r="H35" s="32">
        <v>271</v>
      </c>
      <c r="I35" s="32">
        <v>0</v>
      </c>
      <c r="J35" s="32">
        <v>2</v>
      </c>
      <c r="K35" s="32">
        <f t="shared" si="1"/>
        <v>259321</v>
      </c>
      <c r="L35" s="33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31">
        <v>0</v>
      </c>
      <c r="T35" s="31">
        <v>0</v>
      </c>
      <c r="U35" s="31">
        <v>0</v>
      </c>
      <c r="V35" s="31">
        <v>0</v>
      </c>
      <c r="W35" s="31">
        <v>0</v>
      </c>
      <c r="X35" s="31">
        <v>0</v>
      </c>
      <c r="Y35" s="31">
        <v>0</v>
      </c>
      <c r="Z35" s="31">
        <v>0</v>
      </c>
      <c r="AA35" s="31">
        <v>0</v>
      </c>
      <c r="AB35" s="31">
        <v>0</v>
      </c>
      <c r="AC35" s="31">
        <v>0</v>
      </c>
      <c r="AD35" s="31">
        <v>0</v>
      </c>
      <c r="AE35" s="31">
        <v>0</v>
      </c>
      <c r="AF35" s="31">
        <v>0</v>
      </c>
      <c r="AG35" s="31">
        <v>0</v>
      </c>
      <c r="AH35" s="31">
        <v>0</v>
      </c>
      <c r="AI35" s="31">
        <v>0</v>
      </c>
      <c r="AJ35" s="31">
        <v>0</v>
      </c>
      <c r="AK35" s="31">
        <v>0</v>
      </c>
      <c r="AL35" s="31">
        <v>0</v>
      </c>
      <c r="AM35" s="31">
        <v>250184</v>
      </c>
      <c r="AN35" s="31">
        <v>0</v>
      </c>
      <c r="AO35" s="31">
        <v>0</v>
      </c>
      <c r="AP35" s="31">
        <v>0</v>
      </c>
      <c r="AQ35" s="31">
        <v>0</v>
      </c>
      <c r="AR35" s="31">
        <v>0</v>
      </c>
      <c r="AS35" s="31">
        <v>0</v>
      </c>
      <c r="AT35" s="31">
        <v>0</v>
      </c>
      <c r="AU35" s="31">
        <v>0</v>
      </c>
      <c r="AV35" s="31">
        <v>0</v>
      </c>
      <c r="AW35" s="31">
        <v>0</v>
      </c>
      <c r="AX35" s="34">
        <f t="shared" si="2"/>
        <v>250184</v>
      </c>
      <c r="AY35" s="36"/>
      <c r="AZ35" s="34">
        <v>9137</v>
      </c>
      <c r="BK35" s="10"/>
      <c r="BL35" s="10"/>
    </row>
    <row r="36" spans="1:64" ht="15" customHeight="1" x14ac:dyDescent="0.3">
      <c r="A36" s="5" t="s">
        <v>91</v>
      </c>
      <c r="B36" s="6" t="s">
        <v>129</v>
      </c>
      <c r="C36" s="31">
        <f t="shared" si="0"/>
        <v>146626</v>
      </c>
      <c r="D36" s="31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f t="shared" si="1"/>
        <v>146626</v>
      </c>
      <c r="L36" s="33">
        <v>0</v>
      </c>
      <c r="M36" s="31">
        <v>0</v>
      </c>
      <c r="N36" s="31">
        <v>0</v>
      </c>
      <c r="O36" s="31">
        <v>0</v>
      </c>
      <c r="P36" s="31">
        <v>3304</v>
      </c>
      <c r="Q36" s="31">
        <v>0</v>
      </c>
      <c r="R36" s="31">
        <v>1756</v>
      </c>
      <c r="S36" s="31">
        <v>0</v>
      </c>
      <c r="T36" s="31">
        <v>0</v>
      </c>
      <c r="U36" s="31">
        <v>0</v>
      </c>
      <c r="V36" s="31">
        <v>0</v>
      </c>
      <c r="W36" s="31">
        <v>0</v>
      </c>
      <c r="X36" s="31">
        <v>0</v>
      </c>
      <c r="Y36" s="31">
        <v>0</v>
      </c>
      <c r="Z36" s="31">
        <v>0</v>
      </c>
      <c r="AA36" s="31">
        <v>0</v>
      </c>
      <c r="AB36" s="31">
        <v>0</v>
      </c>
      <c r="AC36" s="31">
        <v>0</v>
      </c>
      <c r="AD36" s="31">
        <v>8135</v>
      </c>
      <c r="AE36" s="31">
        <v>2091</v>
      </c>
      <c r="AF36" s="31">
        <v>2564</v>
      </c>
      <c r="AG36" s="31">
        <v>0</v>
      </c>
      <c r="AH36" s="31">
        <v>2382</v>
      </c>
      <c r="AI36" s="31">
        <v>0</v>
      </c>
      <c r="AJ36" s="31">
        <v>0</v>
      </c>
      <c r="AK36" s="31">
        <v>0</v>
      </c>
      <c r="AL36" s="31">
        <v>0</v>
      </c>
      <c r="AM36" s="31">
        <v>0</v>
      </c>
      <c r="AN36" s="31">
        <v>126379</v>
      </c>
      <c r="AO36" s="31">
        <v>15</v>
      </c>
      <c r="AP36" s="31">
        <v>0</v>
      </c>
      <c r="AQ36" s="31">
        <v>0</v>
      </c>
      <c r="AR36" s="31">
        <v>0</v>
      </c>
      <c r="AS36" s="31">
        <v>0</v>
      </c>
      <c r="AT36" s="31">
        <v>0</v>
      </c>
      <c r="AU36" s="31">
        <v>0</v>
      </c>
      <c r="AV36" s="31">
        <v>0</v>
      </c>
      <c r="AW36" s="31">
        <v>0</v>
      </c>
      <c r="AX36" s="34">
        <f t="shared" si="2"/>
        <v>146626</v>
      </c>
      <c r="AY36" s="36"/>
      <c r="AZ36" s="34">
        <v>0</v>
      </c>
      <c r="BK36" s="10"/>
      <c r="BL36" s="10"/>
    </row>
    <row r="37" spans="1:64" ht="15" customHeight="1" x14ac:dyDescent="0.3">
      <c r="A37" s="5" t="s">
        <v>92</v>
      </c>
      <c r="B37" s="6" t="s">
        <v>130</v>
      </c>
      <c r="C37" s="31">
        <f t="shared" si="0"/>
        <v>388005</v>
      </c>
      <c r="D37" s="31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f t="shared" si="1"/>
        <v>388005</v>
      </c>
      <c r="L37" s="33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1">
        <v>0</v>
      </c>
      <c r="X37" s="31">
        <v>0</v>
      </c>
      <c r="Y37" s="31">
        <v>0</v>
      </c>
      <c r="Z37" s="31">
        <v>0</v>
      </c>
      <c r="AA37" s="31">
        <v>0</v>
      </c>
      <c r="AB37" s="31">
        <v>0</v>
      </c>
      <c r="AC37" s="31">
        <v>0</v>
      </c>
      <c r="AD37" s="31">
        <v>0</v>
      </c>
      <c r="AE37" s="31">
        <v>0</v>
      </c>
      <c r="AF37" s="31">
        <v>0</v>
      </c>
      <c r="AG37" s="31">
        <v>0</v>
      </c>
      <c r="AH37" s="31">
        <v>0</v>
      </c>
      <c r="AI37" s="31">
        <v>0</v>
      </c>
      <c r="AJ37" s="31">
        <v>0</v>
      </c>
      <c r="AK37" s="31">
        <v>0</v>
      </c>
      <c r="AL37" s="31">
        <v>0</v>
      </c>
      <c r="AM37" s="31">
        <v>0</v>
      </c>
      <c r="AN37" s="31">
        <v>0</v>
      </c>
      <c r="AO37" s="31">
        <v>388005</v>
      </c>
      <c r="AP37" s="31">
        <v>0</v>
      </c>
      <c r="AQ37" s="31">
        <v>0</v>
      </c>
      <c r="AR37" s="31">
        <v>0</v>
      </c>
      <c r="AS37" s="31">
        <v>0</v>
      </c>
      <c r="AT37" s="31">
        <v>0</v>
      </c>
      <c r="AU37" s="31">
        <v>0</v>
      </c>
      <c r="AV37" s="31">
        <v>0</v>
      </c>
      <c r="AW37" s="31">
        <v>0</v>
      </c>
      <c r="AX37" s="34">
        <f t="shared" si="2"/>
        <v>388005</v>
      </c>
      <c r="AY37" s="36"/>
      <c r="AZ37" s="34">
        <v>0</v>
      </c>
      <c r="BK37" s="10"/>
      <c r="BL37" s="10"/>
    </row>
    <row r="38" spans="1:64" ht="15" customHeight="1" x14ac:dyDescent="0.3">
      <c r="A38" s="5" t="s">
        <v>93</v>
      </c>
      <c r="B38" s="6" t="s">
        <v>131</v>
      </c>
      <c r="C38" s="31">
        <f t="shared" si="0"/>
        <v>231873</v>
      </c>
      <c r="D38" s="31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f t="shared" si="1"/>
        <v>231873</v>
      </c>
      <c r="L38" s="33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1">
        <v>0</v>
      </c>
      <c r="X38" s="31">
        <v>0</v>
      </c>
      <c r="Y38" s="31">
        <v>0</v>
      </c>
      <c r="Z38" s="31">
        <v>0</v>
      </c>
      <c r="AA38" s="31">
        <v>0</v>
      </c>
      <c r="AB38" s="31">
        <v>0</v>
      </c>
      <c r="AC38" s="31">
        <v>0</v>
      </c>
      <c r="AD38" s="31">
        <v>0</v>
      </c>
      <c r="AE38" s="31">
        <v>0</v>
      </c>
      <c r="AF38" s="31">
        <v>0</v>
      </c>
      <c r="AG38" s="31">
        <v>0</v>
      </c>
      <c r="AH38" s="31">
        <v>0</v>
      </c>
      <c r="AI38" s="31">
        <v>0</v>
      </c>
      <c r="AJ38" s="31">
        <v>0</v>
      </c>
      <c r="AK38" s="31">
        <v>0</v>
      </c>
      <c r="AL38" s="31">
        <v>0</v>
      </c>
      <c r="AM38" s="31">
        <v>0</v>
      </c>
      <c r="AN38" s="31">
        <v>0</v>
      </c>
      <c r="AO38" s="31">
        <v>0</v>
      </c>
      <c r="AP38" s="31">
        <v>230326</v>
      </c>
      <c r="AQ38" s="31">
        <v>0</v>
      </c>
      <c r="AR38" s="31">
        <v>0</v>
      </c>
      <c r="AS38" s="31">
        <v>0</v>
      </c>
      <c r="AT38" s="31">
        <v>0</v>
      </c>
      <c r="AU38" s="31">
        <v>0</v>
      </c>
      <c r="AV38" s="31">
        <v>0</v>
      </c>
      <c r="AW38" s="31">
        <v>0</v>
      </c>
      <c r="AX38" s="34">
        <f t="shared" si="2"/>
        <v>230326</v>
      </c>
      <c r="AY38" s="36"/>
      <c r="AZ38" s="34">
        <v>1547</v>
      </c>
      <c r="BK38" s="10"/>
      <c r="BL38" s="10"/>
    </row>
    <row r="39" spans="1:64" ht="15" customHeight="1" x14ac:dyDescent="0.3">
      <c r="A39" s="5" t="s">
        <v>94</v>
      </c>
      <c r="B39" s="6" t="s">
        <v>132</v>
      </c>
      <c r="C39" s="31">
        <f t="shared" si="0"/>
        <v>120343</v>
      </c>
      <c r="D39" s="31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f t="shared" si="1"/>
        <v>120343</v>
      </c>
      <c r="L39" s="33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31">
        <v>0</v>
      </c>
      <c r="Z39" s="31">
        <v>0</v>
      </c>
      <c r="AA39" s="31">
        <v>0</v>
      </c>
      <c r="AB39" s="31">
        <v>0</v>
      </c>
      <c r="AC39" s="31">
        <v>0</v>
      </c>
      <c r="AD39" s="31">
        <v>0</v>
      </c>
      <c r="AE39" s="31">
        <v>0</v>
      </c>
      <c r="AF39" s="31">
        <v>0</v>
      </c>
      <c r="AG39" s="31">
        <v>0</v>
      </c>
      <c r="AH39" s="31">
        <v>0</v>
      </c>
      <c r="AI39" s="31">
        <v>0</v>
      </c>
      <c r="AJ39" s="31">
        <v>0</v>
      </c>
      <c r="AK39" s="31">
        <v>0</v>
      </c>
      <c r="AL39" s="31">
        <v>0</v>
      </c>
      <c r="AM39" s="31">
        <v>0</v>
      </c>
      <c r="AN39" s="31">
        <v>0</v>
      </c>
      <c r="AO39" s="31">
        <v>0</v>
      </c>
      <c r="AP39" s="31">
        <v>0</v>
      </c>
      <c r="AQ39" s="31">
        <v>120343</v>
      </c>
      <c r="AR39" s="31">
        <v>0</v>
      </c>
      <c r="AS39" s="31">
        <v>0</v>
      </c>
      <c r="AT39" s="31">
        <v>0</v>
      </c>
      <c r="AU39" s="31">
        <v>0</v>
      </c>
      <c r="AV39" s="31">
        <v>0</v>
      </c>
      <c r="AW39" s="31">
        <v>0</v>
      </c>
      <c r="AX39" s="34">
        <f t="shared" si="2"/>
        <v>120343</v>
      </c>
      <c r="AY39" s="36"/>
      <c r="AZ39" s="34">
        <v>0</v>
      </c>
      <c r="BK39" s="10"/>
      <c r="BL39" s="10"/>
    </row>
    <row r="40" spans="1:64" ht="15" customHeight="1" x14ac:dyDescent="0.3">
      <c r="A40" s="5" t="s">
        <v>95</v>
      </c>
      <c r="B40" s="6" t="s">
        <v>133</v>
      </c>
      <c r="C40" s="31">
        <f t="shared" si="0"/>
        <v>39661</v>
      </c>
      <c r="D40" s="31">
        <v>0</v>
      </c>
      <c r="E40" s="32">
        <v>0</v>
      </c>
      <c r="F40" s="32">
        <v>24</v>
      </c>
      <c r="G40" s="32">
        <v>0</v>
      </c>
      <c r="H40" s="32">
        <v>472</v>
      </c>
      <c r="I40" s="32">
        <v>0</v>
      </c>
      <c r="J40" s="32">
        <v>3</v>
      </c>
      <c r="K40" s="32">
        <f t="shared" si="1"/>
        <v>39162</v>
      </c>
      <c r="L40" s="33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  <c r="Z40" s="31">
        <v>0</v>
      </c>
      <c r="AA40" s="31">
        <v>0</v>
      </c>
      <c r="AB40" s="31">
        <v>0</v>
      </c>
      <c r="AC40" s="31">
        <v>0</v>
      </c>
      <c r="AD40" s="31">
        <v>0</v>
      </c>
      <c r="AE40" s="31">
        <v>0</v>
      </c>
      <c r="AF40" s="31">
        <v>0</v>
      </c>
      <c r="AG40" s="31">
        <v>0</v>
      </c>
      <c r="AH40" s="31">
        <v>0</v>
      </c>
      <c r="AI40" s="31">
        <v>0</v>
      </c>
      <c r="AJ40" s="31">
        <v>0</v>
      </c>
      <c r="AK40" s="31">
        <v>0</v>
      </c>
      <c r="AL40" s="31">
        <v>0</v>
      </c>
      <c r="AM40" s="31">
        <v>0</v>
      </c>
      <c r="AN40" s="31">
        <v>0</v>
      </c>
      <c r="AO40" s="31">
        <v>0</v>
      </c>
      <c r="AP40" s="31">
        <v>0</v>
      </c>
      <c r="AQ40" s="31">
        <v>0</v>
      </c>
      <c r="AR40" s="31">
        <v>39133</v>
      </c>
      <c r="AS40" s="31">
        <v>0</v>
      </c>
      <c r="AT40" s="31">
        <v>0</v>
      </c>
      <c r="AU40" s="31">
        <v>0</v>
      </c>
      <c r="AV40" s="31">
        <v>0</v>
      </c>
      <c r="AW40" s="31">
        <v>0</v>
      </c>
      <c r="AX40" s="34">
        <f t="shared" si="2"/>
        <v>39133</v>
      </c>
      <c r="AY40" s="36"/>
      <c r="AZ40" s="34">
        <v>29</v>
      </c>
      <c r="BK40" s="10"/>
      <c r="BL40" s="10"/>
    </row>
    <row r="41" spans="1:64" ht="15" customHeight="1" x14ac:dyDescent="0.3">
      <c r="A41" s="5" t="s">
        <v>96</v>
      </c>
      <c r="B41" s="6" t="s">
        <v>134</v>
      </c>
      <c r="C41" s="31">
        <f t="shared" si="0"/>
        <v>101946</v>
      </c>
      <c r="D41" s="31">
        <v>0</v>
      </c>
      <c r="E41" s="32">
        <v>0</v>
      </c>
      <c r="F41" s="32">
        <v>842</v>
      </c>
      <c r="G41" s="32">
        <v>0</v>
      </c>
      <c r="H41" s="32">
        <v>0</v>
      </c>
      <c r="I41" s="32">
        <v>0</v>
      </c>
      <c r="J41" s="32">
        <v>0</v>
      </c>
      <c r="K41" s="32">
        <f t="shared" si="1"/>
        <v>101104</v>
      </c>
      <c r="L41" s="33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>
        <v>0</v>
      </c>
      <c r="T41" s="31">
        <v>0</v>
      </c>
      <c r="U41" s="31">
        <v>0</v>
      </c>
      <c r="V41" s="31">
        <v>0</v>
      </c>
      <c r="W41" s="31">
        <v>0</v>
      </c>
      <c r="X41" s="31">
        <v>0</v>
      </c>
      <c r="Y41" s="31">
        <v>0</v>
      </c>
      <c r="Z41" s="31">
        <v>0</v>
      </c>
      <c r="AA41" s="31">
        <v>0</v>
      </c>
      <c r="AB41" s="31">
        <v>0</v>
      </c>
      <c r="AC41" s="31">
        <v>0</v>
      </c>
      <c r="AD41" s="31">
        <v>0</v>
      </c>
      <c r="AE41" s="31">
        <v>0</v>
      </c>
      <c r="AF41" s="31">
        <v>0</v>
      </c>
      <c r="AG41" s="31">
        <v>0</v>
      </c>
      <c r="AH41" s="31">
        <v>0</v>
      </c>
      <c r="AI41" s="31">
        <v>0</v>
      </c>
      <c r="AJ41" s="31">
        <v>0</v>
      </c>
      <c r="AK41" s="31">
        <v>0</v>
      </c>
      <c r="AL41" s="31">
        <v>0</v>
      </c>
      <c r="AM41" s="31">
        <v>0</v>
      </c>
      <c r="AN41" s="31">
        <v>0</v>
      </c>
      <c r="AO41" s="31">
        <v>0</v>
      </c>
      <c r="AP41" s="31">
        <v>0</v>
      </c>
      <c r="AQ41" s="31">
        <v>0</v>
      </c>
      <c r="AR41" s="31">
        <v>0</v>
      </c>
      <c r="AS41" s="31">
        <v>101104</v>
      </c>
      <c r="AT41" s="31">
        <v>0</v>
      </c>
      <c r="AU41" s="31">
        <v>0</v>
      </c>
      <c r="AV41" s="31">
        <v>0</v>
      </c>
      <c r="AW41" s="31">
        <v>0</v>
      </c>
      <c r="AX41" s="34">
        <f t="shared" si="2"/>
        <v>101104</v>
      </c>
      <c r="AY41" s="36"/>
      <c r="AZ41" s="34">
        <v>0</v>
      </c>
      <c r="BK41" s="10"/>
      <c r="BL41" s="10"/>
    </row>
    <row r="42" spans="1:64" ht="15" customHeight="1" x14ac:dyDescent="0.3">
      <c r="A42" s="5" t="s">
        <v>97</v>
      </c>
      <c r="B42" s="6" t="s">
        <v>135</v>
      </c>
      <c r="C42" s="31">
        <f t="shared" si="0"/>
        <v>6683</v>
      </c>
      <c r="D42" s="31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f t="shared" si="1"/>
        <v>6683</v>
      </c>
      <c r="L42" s="33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31">
        <v>0</v>
      </c>
      <c r="Y42" s="31">
        <v>0</v>
      </c>
      <c r="Z42" s="31">
        <v>0</v>
      </c>
      <c r="AA42" s="31">
        <v>0</v>
      </c>
      <c r="AB42" s="31">
        <v>0</v>
      </c>
      <c r="AC42" s="31">
        <v>0</v>
      </c>
      <c r="AD42" s="31">
        <v>0</v>
      </c>
      <c r="AE42" s="31">
        <v>0</v>
      </c>
      <c r="AF42" s="31">
        <v>0</v>
      </c>
      <c r="AG42" s="31">
        <v>0</v>
      </c>
      <c r="AH42" s="31">
        <v>0</v>
      </c>
      <c r="AI42" s="31">
        <v>0</v>
      </c>
      <c r="AJ42" s="31">
        <v>0</v>
      </c>
      <c r="AK42" s="31">
        <v>0</v>
      </c>
      <c r="AL42" s="31">
        <v>0</v>
      </c>
      <c r="AM42" s="31">
        <v>0</v>
      </c>
      <c r="AN42" s="31">
        <v>0</v>
      </c>
      <c r="AO42" s="31">
        <v>0</v>
      </c>
      <c r="AP42" s="31">
        <v>0</v>
      </c>
      <c r="AQ42" s="31">
        <v>0</v>
      </c>
      <c r="AR42" s="31">
        <v>0</v>
      </c>
      <c r="AS42" s="31">
        <v>0</v>
      </c>
      <c r="AT42" s="31">
        <v>6683</v>
      </c>
      <c r="AU42" s="31">
        <v>0</v>
      </c>
      <c r="AV42" s="31">
        <v>0</v>
      </c>
      <c r="AW42" s="31">
        <v>0</v>
      </c>
      <c r="AX42" s="34">
        <f t="shared" si="2"/>
        <v>6683</v>
      </c>
      <c r="AY42" s="36"/>
      <c r="AZ42" s="34">
        <v>0</v>
      </c>
      <c r="BK42" s="10"/>
      <c r="BL42" s="10"/>
    </row>
    <row r="43" spans="1:64" ht="15" customHeight="1" x14ac:dyDescent="0.3">
      <c r="A43" s="5" t="s">
        <v>98</v>
      </c>
      <c r="B43" s="6" t="s">
        <v>136</v>
      </c>
      <c r="C43" s="31">
        <f t="shared" si="0"/>
        <v>0</v>
      </c>
      <c r="D43" s="31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f t="shared" si="1"/>
        <v>0</v>
      </c>
      <c r="L43" s="33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31">
        <v>0</v>
      </c>
      <c r="X43" s="31">
        <v>0</v>
      </c>
      <c r="Y43" s="31">
        <v>0</v>
      </c>
      <c r="Z43" s="31">
        <v>0</v>
      </c>
      <c r="AA43" s="31">
        <v>0</v>
      </c>
      <c r="AB43" s="31">
        <v>0</v>
      </c>
      <c r="AC43" s="31">
        <v>0</v>
      </c>
      <c r="AD43" s="31">
        <v>0</v>
      </c>
      <c r="AE43" s="31">
        <v>0</v>
      </c>
      <c r="AF43" s="31">
        <v>0</v>
      </c>
      <c r="AG43" s="31">
        <v>0</v>
      </c>
      <c r="AH43" s="31">
        <v>0</v>
      </c>
      <c r="AI43" s="31">
        <v>0</v>
      </c>
      <c r="AJ43" s="31">
        <v>0</v>
      </c>
      <c r="AK43" s="31">
        <v>0</v>
      </c>
      <c r="AL43" s="31">
        <v>0</v>
      </c>
      <c r="AM43" s="31">
        <v>0</v>
      </c>
      <c r="AN43" s="31">
        <v>0</v>
      </c>
      <c r="AO43" s="31">
        <v>0</v>
      </c>
      <c r="AP43" s="31">
        <v>0</v>
      </c>
      <c r="AQ43" s="31">
        <v>0</v>
      </c>
      <c r="AR43" s="31">
        <v>0</v>
      </c>
      <c r="AS43" s="31">
        <v>0</v>
      </c>
      <c r="AT43" s="31">
        <v>0</v>
      </c>
      <c r="AU43" s="31">
        <v>0</v>
      </c>
      <c r="AV43" s="31">
        <v>0</v>
      </c>
      <c r="AW43" s="31">
        <v>0</v>
      </c>
      <c r="AX43" s="34">
        <f t="shared" si="2"/>
        <v>0</v>
      </c>
      <c r="AY43" s="36"/>
      <c r="AZ43" s="34">
        <v>0</v>
      </c>
      <c r="BK43" s="10"/>
      <c r="BL43" s="10"/>
    </row>
    <row r="44" spans="1:64" ht="15" customHeight="1" x14ac:dyDescent="0.3">
      <c r="A44" s="5" t="s">
        <v>99</v>
      </c>
      <c r="B44" s="6" t="s">
        <v>51</v>
      </c>
      <c r="C44" s="31">
        <f t="shared" si="0"/>
        <v>21210</v>
      </c>
      <c r="D44" s="31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f t="shared" si="1"/>
        <v>21210</v>
      </c>
      <c r="L44" s="33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1">
        <v>0</v>
      </c>
      <c r="X44" s="31">
        <v>0</v>
      </c>
      <c r="Y44" s="31">
        <v>0</v>
      </c>
      <c r="Z44" s="31">
        <v>0</v>
      </c>
      <c r="AA44" s="31">
        <v>0</v>
      </c>
      <c r="AB44" s="31">
        <v>0</v>
      </c>
      <c r="AC44" s="31">
        <v>0</v>
      </c>
      <c r="AD44" s="31">
        <v>0</v>
      </c>
      <c r="AE44" s="31">
        <v>0</v>
      </c>
      <c r="AF44" s="31">
        <v>0</v>
      </c>
      <c r="AG44" s="31">
        <v>0</v>
      </c>
      <c r="AH44" s="31">
        <v>0</v>
      </c>
      <c r="AI44" s="31">
        <v>0</v>
      </c>
      <c r="AJ44" s="31">
        <v>0</v>
      </c>
      <c r="AK44" s="31">
        <v>0</v>
      </c>
      <c r="AL44" s="31">
        <v>0</v>
      </c>
      <c r="AM44" s="31">
        <v>0</v>
      </c>
      <c r="AN44" s="31">
        <v>0</v>
      </c>
      <c r="AO44" s="31">
        <v>0</v>
      </c>
      <c r="AP44" s="31">
        <v>0</v>
      </c>
      <c r="AQ44" s="31">
        <v>0</v>
      </c>
      <c r="AR44" s="31">
        <v>0</v>
      </c>
      <c r="AS44" s="31">
        <v>0</v>
      </c>
      <c r="AT44" s="31">
        <v>0</v>
      </c>
      <c r="AU44" s="31">
        <v>0</v>
      </c>
      <c r="AV44" s="31">
        <v>0</v>
      </c>
      <c r="AW44" s="31">
        <v>0</v>
      </c>
      <c r="AX44" s="34">
        <f t="shared" si="2"/>
        <v>0</v>
      </c>
      <c r="AY44" s="36"/>
      <c r="AZ44" s="34">
        <v>21210</v>
      </c>
      <c r="BK44" s="10"/>
      <c r="BL44" s="10"/>
    </row>
    <row r="45" spans="1:64" ht="15" customHeight="1" thickBot="1" x14ac:dyDescent="0.35">
      <c r="A45" s="7" t="s">
        <v>100</v>
      </c>
      <c r="B45" s="8" t="s">
        <v>137</v>
      </c>
      <c r="C45" s="31">
        <f t="shared" si="0"/>
        <v>0</v>
      </c>
      <c r="D45" s="31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f t="shared" si="1"/>
        <v>0</v>
      </c>
      <c r="L45" s="33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>
        <v>0</v>
      </c>
      <c r="X45" s="31">
        <v>0</v>
      </c>
      <c r="Y45" s="31">
        <v>0</v>
      </c>
      <c r="Z45" s="31">
        <v>0</v>
      </c>
      <c r="AA45" s="31">
        <v>0</v>
      </c>
      <c r="AB45" s="31">
        <v>0</v>
      </c>
      <c r="AC45" s="31">
        <v>0</v>
      </c>
      <c r="AD45" s="31">
        <v>0</v>
      </c>
      <c r="AE45" s="31">
        <v>0</v>
      </c>
      <c r="AF45" s="31">
        <v>0</v>
      </c>
      <c r="AG45" s="31">
        <v>0</v>
      </c>
      <c r="AH45" s="31">
        <v>0</v>
      </c>
      <c r="AI45" s="31">
        <v>0</v>
      </c>
      <c r="AJ45" s="31">
        <v>0</v>
      </c>
      <c r="AK45" s="31">
        <v>0</v>
      </c>
      <c r="AL45" s="31">
        <v>0</v>
      </c>
      <c r="AM45" s="31">
        <v>0</v>
      </c>
      <c r="AN45" s="31">
        <v>0</v>
      </c>
      <c r="AO45" s="31">
        <v>0</v>
      </c>
      <c r="AP45" s="31">
        <v>0</v>
      </c>
      <c r="AQ45" s="31">
        <v>0</v>
      </c>
      <c r="AR45" s="31">
        <v>0</v>
      </c>
      <c r="AS45" s="31">
        <v>0</v>
      </c>
      <c r="AT45" s="31">
        <v>0</v>
      </c>
      <c r="AU45" s="31">
        <v>0</v>
      </c>
      <c r="AV45" s="31">
        <v>0</v>
      </c>
      <c r="AW45" s="31">
        <v>0</v>
      </c>
      <c r="AX45" s="34">
        <f t="shared" si="2"/>
        <v>0</v>
      </c>
      <c r="AY45" s="36"/>
      <c r="AZ45" s="34">
        <v>0</v>
      </c>
      <c r="BK45" s="10"/>
      <c r="BL45" s="10"/>
    </row>
    <row r="46" spans="1:64" s="43" customFormat="1" ht="21.75" customHeight="1" thickTop="1" thickBot="1" x14ac:dyDescent="0.35">
      <c r="A46" s="37"/>
      <c r="B46" s="38" t="s">
        <v>138</v>
      </c>
      <c r="C46" s="39">
        <f t="shared" ref="C46:AZ46" si="3">SUM(C8:C45)</f>
        <v>8452255</v>
      </c>
      <c r="D46" s="39">
        <f t="shared" si="3"/>
        <v>0</v>
      </c>
      <c r="E46" s="39">
        <f t="shared" si="3"/>
        <v>0</v>
      </c>
      <c r="F46" s="39">
        <f t="shared" si="3"/>
        <v>182780</v>
      </c>
      <c r="G46" s="39">
        <f t="shared" si="3"/>
        <v>-4974</v>
      </c>
      <c r="H46" s="39">
        <f t="shared" si="3"/>
        <v>37807</v>
      </c>
      <c r="I46" s="39">
        <f t="shared" si="3"/>
        <v>2054</v>
      </c>
      <c r="J46" s="39">
        <f t="shared" si="3"/>
        <v>83831</v>
      </c>
      <c r="K46" s="40">
        <f t="shared" si="3"/>
        <v>8150757</v>
      </c>
      <c r="L46" s="41">
        <f t="shared" si="3"/>
        <v>777826</v>
      </c>
      <c r="M46" s="41">
        <f t="shared" si="3"/>
        <v>165087</v>
      </c>
      <c r="N46" s="41">
        <f t="shared" si="3"/>
        <v>54289</v>
      </c>
      <c r="O46" s="41">
        <f t="shared" si="3"/>
        <v>33325</v>
      </c>
      <c r="P46" s="41">
        <f t="shared" si="3"/>
        <v>68373</v>
      </c>
      <c r="Q46" s="41">
        <f t="shared" si="3"/>
        <v>504218</v>
      </c>
      <c r="R46" s="41">
        <f t="shared" si="3"/>
        <v>145231</v>
      </c>
      <c r="S46" s="41">
        <f t="shared" si="3"/>
        <v>125</v>
      </c>
      <c r="T46" s="41">
        <f t="shared" si="3"/>
        <v>100547</v>
      </c>
      <c r="U46" s="41">
        <f t="shared" si="3"/>
        <v>123305</v>
      </c>
      <c r="V46" s="41">
        <f t="shared" si="3"/>
        <v>124555</v>
      </c>
      <c r="W46" s="41">
        <f t="shared" si="3"/>
        <v>10339</v>
      </c>
      <c r="X46" s="41">
        <f t="shared" si="3"/>
        <v>78716</v>
      </c>
      <c r="Y46" s="41">
        <f t="shared" si="3"/>
        <v>194833</v>
      </c>
      <c r="Z46" s="41">
        <f t="shared" si="3"/>
        <v>59143</v>
      </c>
      <c r="AA46" s="41">
        <f t="shared" si="3"/>
        <v>17367</v>
      </c>
      <c r="AB46" s="41">
        <f t="shared" si="3"/>
        <v>97000</v>
      </c>
      <c r="AC46" s="41">
        <f t="shared" si="3"/>
        <v>74185</v>
      </c>
      <c r="AD46" s="41">
        <f t="shared" si="3"/>
        <v>174491</v>
      </c>
      <c r="AE46" s="41">
        <f t="shared" si="3"/>
        <v>86574</v>
      </c>
      <c r="AF46" s="41">
        <f t="shared" si="3"/>
        <v>383711</v>
      </c>
      <c r="AG46" s="41">
        <f t="shared" si="3"/>
        <v>492362</v>
      </c>
      <c r="AH46" s="41">
        <f t="shared" si="3"/>
        <v>491365</v>
      </c>
      <c r="AI46" s="41">
        <f t="shared" si="3"/>
        <v>429309</v>
      </c>
      <c r="AJ46" s="41">
        <f t="shared" si="3"/>
        <v>352875</v>
      </c>
      <c r="AK46" s="41">
        <f t="shared" si="3"/>
        <v>161281</v>
      </c>
      <c r="AL46" s="41">
        <f t="shared" si="3"/>
        <v>257949</v>
      </c>
      <c r="AM46" s="41">
        <f t="shared" si="3"/>
        <v>250184</v>
      </c>
      <c r="AN46" s="41">
        <f t="shared" si="3"/>
        <v>126379</v>
      </c>
      <c r="AO46" s="41">
        <f t="shared" si="3"/>
        <v>388238</v>
      </c>
      <c r="AP46" s="41">
        <f t="shared" si="3"/>
        <v>230331</v>
      </c>
      <c r="AQ46" s="41">
        <f t="shared" si="3"/>
        <v>120343</v>
      </c>
      <c r="AR46" s="41">
        <f t="shared" si="3"/>
        <v>39133</v>
      </c>
      <c r="AS46" s="41">
        <f t="shared" si="3"/>
        <v>102268</v>
      </c>
      <c r="AT46" s="41">
        <f t="shared" si="3"/>
        <v>6683</v>
      </c>
      <c r="AU46" s="41">
        <f t="shared" si="3"/>
        <v>0</v>
      </c>
      <c r="AV46" s="41">
        <f t="shared" si="3"/>
        <v>0</v>
      </c>
      <c r="AW46" s="41">
        <f t="shared" si="3"/>
        <v>0</v>
      </c>
      <c r="AX46" s="41">
        <f t="shared" si="3"/>
        <v>6721940</v>
      </c>
      <c r="AY46" s="42">
        <f t="shared" si="3"/>
        <v>0</v>
      </c>
      <c r="AZ46" s="40">
        <f t="shared" si="3"/>
        <v>1428817</v>
      </c>
      <c r="BA46" s="10"/>
      <c r="BB46" s="10"/>
      <c r="BC46" s="10"/>
      <c r="BD46" s="10"/>
      <c r="BE46" s="10"/>
      <c r="BF46" s="10"/>
      <c r="BG46" s="10"/>
      <c r="BH46" s="10"/>
      <c r="BI46" s="10"/>
    </row>
    <row r="47" spans="1:64" s="43" customFormat="1" ht="21.75" customHeight="1" thickTop="1" thickBot="1" x14ac:dyDescent="0.35"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5"/>
      <c r="BH47" s="45"/>
    </row>
    <row r="48" spans="1:64" ht="12.5" thickTop="1" thickBot="1" x14ac:dyDescent="0.35">
      <c r="L48" s="13" t="s">
        <v>139</v>
      </c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5"/>
      <c r="BJ48" s="12"/>
      <c r="BK48" s="10"/>
      <c r="BL48" s="10"/>
    </row>
    <row r="49" spans="1:64" ht="104.5" thickTop="1" thickBot="1" x14ac:dyDescent="0.35">
      <c r="A49" s="104" t="s">
        <v>140</v>
      </c>
      <c r="B49" s="105"/>
      <c r="C49" s="16" t="s">
        <v>141</v>
      </c>
      <c r="D49" s="16" t="s">
        <v>7</v>
      </c>
      <c r="E49" s="16" t="s">
        <v>8</v>
      </c>
      <c r="F49" s="16" t="s">
        <v>9</v>
      </c>
      <c r="G49" s="16" t="s">
        <v>10</v>
      </c>
      <c r="H49" s="16" t="s">
        <v>11</v>
      </c>
      <c r="I49" s="16" t="s">
        <v>12</v>
      </c>
      <c r="J49" s="17" t="s">
        <v>13</v>
      </c>
      <c r="K49" s="18" t="s">
        <v>14</v>
      </c>
      <c r="L49" s="1" t="str">
        <f t="shared" ref="L49:AW49" si="4">+L5</f>
        <v>AGRICULTURE</v>
      </c>
      <c r="M49" s="2" t="str">
        <f t="shared" si="4"/>
        <v>ELEVAGE ET CHASSE</v>
      </c>
      <c r="N49" s="2" t="str">
        <f t="shared" si="4"/>
        <v xml:space="preserve">SYLVICULTURE, EXPLOITATION FORESTIÈRE ET ACTIVITÉS DE SOUTIEN           </v>
      </c>
      <c r="O49" s="2" t="str">
        <f t="shared" si="4"/>
        <v>PÊCHE ET AQUACULTURE</v>
      </c>
      <c r="P49" s="2" t="str">
        <f t="shared" si="4"/>
        <v>ACTIVITÉS EXTRACTIVES</v>
      </c>
      <c r="Q49" s="2" t="str">
        <f t="shared" si="4"/>
        <v>FABRICATION DE PRODUITS ALIMENTAIRES</v>
      </c>
      <c r="R49" s="2" t="str">
        <f t="shared" si="4"/>
        <v>FABRICATION DE BOISSONS</v>
      </c>
      <c r="S49" s="2" t="str">
        <f t="shared" si="4"/>
        <v>FABRICATION DE PRODUITS A BASE DE TABAC</v>
      </c>
      <c r="T49" s="2" t="str">
        <f t="shared" si="4"/>
        <v xml:space="preserve">FABRICATION DE TEXTILES, D'ARTICLES D'HABILLEMENT, TRAVAIL DU CUIR ET FABRICATION D'ARTICLES DE VOYAGE ET DE CHAUSSURES </v>
      </c>
      <c r="U49" s="2" t="str">
        <f t="shared" si="4"/>
        <v xml:space="preserve">FABRICATION DE PRODUITS EN BOIS, EN PAPIER OU EN CARTON, IMPRIMERIE ET REPRODUCTION D'ENREGISTREMENTS    </v>
      </c>
      <c r="V49" s="2" t="str">
        <f t="shared" si="4"/>
        <v xml:space="preserve">RAFFINAGE PÉTROLIER, COKEFACTION ET FABRICATION DE PRODUITS CHIMIQUES          </v>
      </c>
      <c r="W49" s="2" t="str">
        <f t="shared" si="4"/>
        <v xml:space="preserve">FABRICATION DE PRODUITS PHARMACEUTIQUES              </v>
      </c>
      <c r="X49" s="2" t="str">
        <f t="shared" si="4"/>
        <v>TRAVAIL DU CAOUTCHOUC ET DU PLASTIQUE</v>
      </c>
      <c r="Y49" s="2" t="str">
        <f t="shared" si="4"/>
        <v xml:space="preserve">FABRICATION DE MATERIAUX DE CONSTRUCTION             </v>
      </c>
      <c r="Z49" s="2" t="str">
        <f t="shared" si="4"/>
        <v xml:space="preserve">METALLURGIE, FABRICATION D'OUVRAGES EN METAUX ET TRAVAIL DES METAUX         </v>
      </c>
      <c r="AA49" s="2" t="str">
        <f t="shared" si="4"/>
        <v xml:space="preserve">FABRICATION DE MACHINES ET D'EQUIPEMENTS DIVERS            </v>
      </c>
      <c r="AB49" s="2" t="str">
        <f t="shared" si="4"/>
        <v>AUTRES INDUSTRIES MANUFACTURIERES</v>
      </c>
      <c r="AC49" s="2" t="str">
        <f t="shared" si="4"/>
        <v xml:space="preserve">REPARATION ET INSTALLATION DE MACHINES ET D'EQUIPEMENTS PROFESSIONNELS          </v>
      </c>
      <c r="AD49" s="2" t="str">
        <f t="shared" si="4"/>
        <v xml:space="preserve">PRODUCTION ET DISTRIBUTION D'ÉLECTRICITÉ ET DE GAZ           </v>
      </c>
      <c r="AE49" s="2" t="str">
        <f t="shared" si="4"/>
        <v xml:space="preserve">PRODUCTION ET DISTRIBUTION D'EAU, ASSAINISSEMENT, TRAITEMENT DES DECHETS ET DEPOLLUTION        </v>
      </c>
      <c r="AF49" s="2" t="str">
        <f t="shared" si="4"/>
        <v>CONSTRUCTION</v>
      </c>
      <c r="AG49" s="2" t="str">
        <f t="shared" si="4"/>
        <v>COMMERCE</v>
      </c>
      <c r="AH49" s="2" t="str">
        <f t="shared" si="4"/>
        <v>TRANSPORTS ET ENTREPOSAGE</v>
      </c>
      <c r="AI49" s="2" t="str">
        <f t="shared" si="4"/>
        <v xml:space="preserve">HEBERGEMENT, RESTAURATION ET DEBITS DE BOISSONS            </v>
      </c>
      <c r="AJ49" s="2" t="str">
        <f t="shared" si="4"/>
        <v>INFORMATION ET COMMUNICATION</v>
      </c>
      <c r="AK49" s="2" t="str">
        <f t="shared" si="4"/>
        <v>ACTIVITÉS FINANCIÈRES ET D'ASSURANCE</v>
      </c>
      <c r="AL49" s="2" t="str">
        <f t="shared" si="4"/>
        <v>ACTIVITES IMMOBILIERES</v>
      </c>
      <c r="AM49" s="2" t="str">
        <f t="shared" si="4"/>
        <v xml:space="preserve">ACTIVITÉS SPECIALISEES, SCIENTIFIQUES ET TECHNIQUES             </v>
      </c>
      <c r="AN49" s="2" t="str">
        <f t="shared" si="4"/>
        <v xml:space="preserve">ACTIVITES DE SERVICES DE SOUTIEN ET DE BUREAU          </v>
      </c>
      <c r="AO49" s="2" t="str">
        <f t="shared" si="4"/>
        <v>ACTIVITES D'ADMINISTRATION PUBLIQUE</v>
      </c>
      <c r="AP49" s="2" t="str">
        <f t="shared" si="4"/>
        <v>EDUCATION</v>
      </c>
      <c r="AQ49" s="2" t="str">
        <f t="shared" si="4"/>
        <v xml:space="preserve">ACTIVITÉS POUR LA SANTÉ HUMAINE ET L'ACTION SOCIALE          </v>
      </c>
      <c r="AR49" s="2" t="str">
        <f t="shared" si="4"/>
        <v xml:space="preserve">ACTIVITÉS ARTISTIQUES, SPORTIVES ET RECREATIVES             </v>
      </c>
      <c r="AS49" s="2" t="str">
        <f t="shared" si="4"/>
        <v>AUTRES ACTIVITÉS DE SERVICES N.C.A.</v>
      </c>
      <c r="AT49" s="2" t="str">
        <f t="shared" si="4"/>
        <v>ACTIVITÉS SPECIALES DES MÉNAGES</v>
      </c>
      <c r="AU49" s="2" t="str">
        <f t="shared" si="4"/>
        <v xml:space="preserve">ACTIVITES DES ORGANISATIONS EXTRATERRITORIALES              </v>
      </c>
      <c r="AV49" s="2" t="str">
        <f t="shared" si="4"/>
        <v>CORRECTION TERRITORIALE</v>
      </c>
      <c r="AW49" s="2" t="str">
        <f t="shared" si="4"/>
        <v>BRANCHE D'ATTENTE</v>
      </c>
      <c r="AX49" s="18" t="s">
        <v>53</v>
      </c>
      <c r="AY49" s="20" t="s">
        <v>142</v>
      </c>
      <c r="AZ49" s="19" t="s">
        <v>143</v>
      </c>
      <c r="BA49" s="46" t="s">
        <v>144</v>
      </c>
      <c r="BB49" s="47"/>
      <c r="BC49" s="48"/>
      <c r="BD49" s="49"/>
      <c r="BE49" s="49"/>
      <c r="BF49" s="49"/>
      <c r="BG49" s="50" t="s">
        <v>145</v>
      </c>
      <c r="BH49" s="16" t="s">
        <v>146</v>
      </c>
      <c r="BI49" s="18" t="s">
        <v>147</v>
      </c>
      <c r="BK49" s="10"/>
      <c r="BL49" s="10"/>
    </row>
    <row r="50" spans="1:64" ht="15" customHeight="1" thickTop="1" x14ac:dyDescent="0.3">
      <c r="A50" s="106"/>
      <c r="B50" s="107"/>
      <c r="C50" s="21"/>
      <c r="D50" s="22"/>
      <c r="E50" s="22"/>
      <c r="F50" s="22"/>
      <c r="G50" s="22"/>
      <c r="H50" s="22"/>
      <c r="I50" s="22"/>
      <c r="J50" s="22"/>
      <c r="K50" s="22"/>
      <c r="L50" s="23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51"/>
      <c r="AY50" s="52"/>
      <c r="AZ50" s="53"/>
      <c r="BA50" s="54" t="s">
        <v>148</v>
      </c>
      <c r="BB50" s="55" t="s">
        <v>149</v>
      </c>
      <c r="BC50" s="56"/>
      <c r="BD50" s="57"/>
      <c r="BE50" s="58" t="s">
        <v>150</v>
      </c>
      <c r="BF50" s="59" t="s">
        <v>151</v>
      </c>
      <c r="BG50" s="22"/>
      <c r="BH50" s="60"/>
      <c r="BI50" s="24"/>
      <c r="BK50" s="10"/>
      <c r="BL50" s="10"/>
    </row>
    <row r="51" spans="1:64" ht="15" customHeight="1" thickBot="1" x14ac:dyDescent="0.35">
      <c r="A51" s="108"/>
      <c r="B51" s="109"/>
      <c r="C51" s="27"/>
      <c r="D51" s="28"/>
      <c r="E51" s="28"/>
      <c r="F51" s="28"/>
      <c r="G51" s="28"/>
      <c r="H51" s="28"/>
      <c r="I51" s="28"/>
      <c r="J51" s="28"/>
      <c r="K51" s="28"/>
      <c r="L51" s="29" t="str">
        <f t="shared" ref="L51:AW51" si="5">+L7</f>
        <v>A01</v>
      </c>
      <c r="M51" s="27" t="str">
        <f t="shared" si="5"/>
        <v>A02</v>
      </c>
      <c r="N51" s="27" t="str">
        <f t="shared" si="5"/>
        <v>A03</v>
      </c>
      <c r="O51" s="27" t="str">
        <f t="shared" si="5"/>
        <v>A04</v>
      </c>
      <c r="P51" s="27" t="str">
        <f t="shared" si="5"/>
        <v>B05</v>
      </c>
      <c r="Q51" s="27" t="str">
        <f t="shared" si="5"/>
        <v>C06</v>
      </c>
      <c r="R51" s="27" t="str">
        <f t="shared" si="5"/>
        <v>C07</v>
      </c>
      <c r="S51" s="27" t="str">
        <f t="shared" si="5"/>
        <v>C08</v>
      </c>
      <c r="T51" s="27" t="str">
        <f t="shared" si="5"/>
        <v>C09</v>
      </c>
      <c r="U51" s="27" t="str">
        <f t="shared" si="5"/>
        <v>C10</v>
      </c>
      <c r="V51" s="27" t="str">
        <f t="shared" si="5"/>
        <v>C11</v>
      </c>
      <c r="W51" s="27" t="str">
        <f t="shared" si="5"/>
        <v>C12</v>
      </c>
      <c r="X51" s="27" t="str">
        <f t="shared" si="5"/>
        <v>C13</v>
      </c>
      <c r="Y51" s="27" t="str">
        <f t="shared" si="5"/>
        <v>C14</v>
      </c>
      <c r="Z51" s="27" t="str">
        <f t="shared" si="5"/>
        <v>C15</v>
      </c>
      <c r="AA51" s="27" t="str">
        <f t="shared" si="5"/>
        <v>C16</v>
      </c>
      <c r="AB51" s="27" t="str">
        <f t="shared" si="5"/>
        <v>C17</v>
      </c>
      <c r="AC51" s="27" t="str">
        <f t="shared" si="5"/>
        <v>C18</v>
      </c>
      <c r="AD51" s="27" t="str">
        <f t="shared" si="5"/>
        <v>D19</v>
      </c>
      <c r="AE51" s="27" t="str">
        <f t="shared" si="5"/>
        <v>E20</v>
      </c>
      <c r="AF51" s="27" t="str">
        <f t="shared" si="5"/>
        <v>F21</v>
      </c>
      <c r="AG51" s="27" t="str">
        <f t="shared" si="5"/>
        <v>G22</v>
      </c>
      <c r="AH51" s="27" t="str">
        <f t="shared" si="5"/>
        <v>H23</v>
      </c>
      <c r="AI51" s="27" t="str">
        <f t="shared" si="5"/>
        <v>I24</v>
      </c>
      <c r="AJ51" s="27" t="str">
        <f t="shared" si="5"/>
        <v>J25</v>
      </c>
      <c r="AK51" s="27" t="str">
        <f t="shared" si="5"/>
        <v>K26</v>
      </c>
      <c r="AL51" s="27" t="str">
        <f t="shared" si="5"/>
        <v>L27</v>
      </c>
      <c r="AM51" s="27" t="str">
        <f t="shared" si="5"/>
        <v>M28</v>
      </c>
      <c r="AN51" s="27" t="str">
        <f t="shared" si="5"/>
        <v>N29</v>
      </c>
      <c r="AO51" s="27" t="str">
        <f t="shared" si="5"/>
        <v>O30</v>
      </c>
      <c r="AP51" s="27" t="str">
        <f t="shared" si="5"/>
        <v>P31</v>
      </c>
      <c r="AQ51" s="27" t="str">
        <f t="shared" si="5"/>
        <v>Q32</v>
      </c>
      <c r="AR51" s="27" t="str">
        <f t="shared" si="5"/>
        <v>R33</v>
      </c>
      <c r="AS51" s="27" t="str">
        <f t="shared" si="5"/>
        <v>S34</v>
      </c>
      <c r="AT51" s="27" t="str">
        <f t="shared" si="5"/>
        <v>T35</v>
      </c>
      <c r="AU51" s="27" t="str">
        <f t="shared" si="5"/>
        <v>U36</v>
      </c>
      <c r="AV51" s="27" t="str">
        <f t="shared" si="5"/>
        <v>Y37</v>
      </c>
      <c r="AW51" s="27" t="str">
        <f t="shared" si="5"/>
        <v>Z99</v>
      </c>
      <c r="AX51" s="61"/>
      <c r="AY51" s="62"/>
      <c r="AZ51" s="63"/>
      <c r="BA51" s="64" t="s">
        <v>152</v>
      </c>
      <c r="BB51" s="65" t="s">
        <v>153</v>
      </c>
      <c r="BC51" s="66" t="s">
        <v>154</v>
      </c>
      <c r="BD51" s="67" t="s">
        <v>155</v>
      </c>
      <c r="BE51" s="68" t="s">
        <v>156</v>
      </c>
      <c r="BF51" s="68"/>
      <c r="BG51" s="63"/>
      <c r="BH51" s="69"/>
      <c r="BI51" s="62"/>
      <c r="BK51" s="10"/>
      <c r="BL51" s="10"/>
    </row>
    <row r="52" spans="1:64" ht="12" thickTop="1" x14ac:dyDescent="0.3">
      <c r="A52" s="5" t="s">
        <v>63</v>
      </c>
      <c r="B52" s="9" t="s">
        <v>101</v>
      </c>
      <c r="C52" s="31">
        <f t="shared" ref="C52:C89" si="6">AX52+AZ52+BA52+SUM(BG52,BH52:BI52)</f>
        <v>922051</v>
      </c>
      <c r="D52" s="70"/>
      <c r="E52" s="70"/>
      <c r="F52" s="70"/>
      <c r="G52" s="70"/>
      <c r="H52" s="70"/>
      <c r="I52" s="70"/>
      <c r="J52" s="70"/>
      <c r="K52" s="70"/>
      <c r="L52" s="33">
        <v>150813</v>
      </c>
      <c r="M52" s="31">
        <v>51485</v>
      </c>
      <c r="N52" s="31">
        <v>289</v>
      </c>
      <c r="O52" s="31">
        <v>0</v>
      </c>
      <c r="P52" s="31">
        <v>0</v>
      </c>
      <c r="Q52" s="31">
        <v>161497</v>
      </c>
      <c r="R52" s="31">
        <v>7316</v>
      </c>
      <c r="S52" s="31">
        <v>0</v>
      </c>
      <c r="T52" s="31">
        <v>1387</v>
      </c>
      <c r="U52" s="31">
        <v>0</v>
      </c>
      <c r="V52" s="31">
        <v>279</v>
      </c>
      <c r="W52" s="31">
        <v>0</v>
      </c>
      <c r="X52" s="31">
        <v>0</v>
      </c>
      <c r="Y52" s="31">
        <v>0</v>
      </c>
      <c r="Z52" s="31">
        <v>0</v>
      </c>
      <c r="AA52" s="31">
        <v>0</v>
      </c>
      <c r="AB52" s="31">
        <v>0</v>
      </c>
      <c r="AC52" s="31">
        <v>0</v>
      </c>
      <c r="AD52" s="31">
        <v>0</v>
      </c>
      <c r="AE52" s="31">
        <v>0</v>
      </c>
      <c r="AF52" s="31">
        <v>0</v>
      </c>
      <c r="AG52" s="31">
        <v>0</v>
      </c>
      <c r="AH52" s="31">
        <v>0</v>
      </c>
      <c r="AI52" s="31">
        <v>62992</v>
      </c>
      <c r="AJ52" s="31">
        <v>0</v>
      </c>
      <c r="AK52" s="31">
        <v>0</v>
      </c>
      <c r="AL52" s="31">
        <v>0</v>
      </c>
      <c r="AM52" s="31">
        <v>22</v>
      </c>
      <c r="AN52" s="31">
        <v>0</v>
      </c>
      <c r="AO52" s="31">
        <v>0</v>
      </c>
      <c r="AP52" s="31">
        <v>1</v>
      </c>
      <c r="AQ52" s="31">
        <v>0</v>
      </c>
      <c r="AR52" s="31">
        <v>0</v>
      </c>
      <c r="AS52" s="31">
        <v>0</v>
      </c>
      <c r="AT52" s="31">
        <v>0</v>
      </c>
      <c r="AU52" s="31">
        <v>0</v>
      </c>
      <c r="AV52" s="31">
        <v>0</v>
      </c>
      <c r="AW52" s="31">
        <v>0</v>
      </c>
      <c r="AX52" s="71">
        <f t="shared" ref="AX52:AX89" si="7">SUM(L52:AW52)</f>
        <v>436081</v>
      </c>
      <c r="AY52" s="52"/>
      <c r="AZ52" s="34">
        <v>56525</v>
      </c>
      <c r="BA52" s="72">
        <f t="shared" ref="BA52:BA89" si="8">BB52+BE52+BF52</f>
        <v>408463</v>
      </c>
      <c r="BB52" s="33">
        <f t="shared" ref="BB52:BB89" si="9">SUM(BC52:BD52)</f>
        <v>408463</v>
      </c>
      <c r="BC52" s="73">
        <v>165219</v>
      </c>
      <c r="BD52" s="32">
        <v>243244</v>
      </c>
      <c r="BE52" s="74">
        <v>0</v>
      </c>
      <c r="BF52" s="74">
        <v>0</v>
      </c>
      <c r="BG52" s="32">
        <v>0</v>
      </c>
      <c r="BH52" s="75">
        <v>20982</v>
      </c>
      <c r="BI52" s="52"/>
      <c r="BK52" s="73">
        <f t="shared" ref="BK52:BK89" si="10">+C8-C52</f>
        <v>0</v>
      </c>
      <c r="BL52" s="10"/>
    </row>
    <row r="53" spans="1:64" x14ac:dyDescent="0.3">
      <c r="A53" s="5" t="s">
        <v>64</v>
      </c>
      <c r="B53" s="9" t="s">
        <v>102</v>
      </c>
      <c r="C53" s="31">
        <f t="shared" si="6"/>
        <v>189774</v>
      </c>
      <c r="D53" s="70"/>
      <c r="E53" s="70"/>
      <c r="F53" s="70"/>
      <c r="G53" s="70"/>
      <c r="H53" s="70"/>
      <c r="I53" s="70"/>
      <c r="J53" s="70"/>
      <c r="K53" s="70"/>
      <c r="L53" s="33">
        <v>453</v>
      </c>
      <c r="M53" s="31">
        <v>2176</v>
      </c>
      <c r="N53" s="31">
        <v>0</v>
      </c>
      <c r="O53" s="31">
        <v>0</v>
      </c>
      <c r="P53" s="31">
        <v>0</v>
      </c>
      <c r="Q53" s="31">
        <v>54349</v>
      </c>
      <c r="R53" s="31">
        <v>0</v>
      </c>
      <c r="S53" s="31">
        <v>0</v>
      </c>
      <c r="T53" s="31">
        <v>14</v>
      </c>
      <c r="U53" s="31">
        <v>0</v>
      </c>
      <c r="V53" s="31">
        <v>0</v>
      </c>
      <c r="W53" s="31">
        <v>21</v>
      </c>
      <c r="X53" s="31">
        <v>0</v>
      </c>
      <c r="Y53" s="31">
        <v>0</v>
      </c>
      <c r="Z53" s="31">
        <v>0</v>
      </c>
      <c r="AA53" s="31">
        <v>0</v>
      </c>
      <c r="AB53" s="31">
        <v>0</v>
      </c>
      <c r="AC53" s="31">
        <v>0</v>
      </c>
      <c r="AD53" s="31">
        <v>0</v>
      </c>
      <c r="AE53" s="31">
        <v>0</v>
      </c>
      <c r="AF53" s="31">
        <v>0</v>
      </c>
      <c r="AG53" s="31">
        <v>0</v>
      </c>
      <c r="AH53" s="31">
        <v>0</v>
      </c>
      <c r="AI53" s="31">
        <v>58237</v>
      </c>
      <c r="AJ53" s="31">
        <v>0</v>
      </c>
      <c r="AK53" s="31">
        <v>0</v>
      </c>
      <c r="AL53" s="31">
        <v>0</v>
      </c>
      <c r="AM53" s="31">
        <v>0</v>
      </c>
      <c r="AN53" s="31">
        <v>0</v>
      </c>
      <c r="AO53" s="31">
        <v>0</v>
      </c>
      <c r="AP53" s="31">
        <v>0</v>
      </c>
      <c r="AQ53" s="31">
        <v>0</v>
      </c>
      <c r="AR53" s="31">
        <v>0</v>
      </c>
      <c r="AS53" s="31">
        <v>0</v>
      </c>
      <c r="AT53" s="31">
        <v>0</v>
      </c>
      <c r="AU53" s="31">
        <v>0</v>
      </c>
      <c r="AV53" s="31">
        <v>0</v>
      </c>
      <c r="AW53" s="31">
        <v>0</v>
      </c>
      <c r="AX53" s="71">
        <f t="shared" si="7"/>
        <v>115250</v>
      </c>
      <c r="AY53" s="52"/>
      <c r="AZ53" s="34">
        <v>1291</v>
      </c>
      <c r="BA53" s="72">
        <f t="shared" si="8"/>
        <v>63779</v>
      </c>
      <c r="BB53" s="33">
        <f t="shared" si="9"/>
        <v>63779</v>
      </c>
      <c r="BC53" s="73">
        <v>15381</v>
      </c>
      <c r="BD53" s="32">
        <v>48398</v>
      </c>
      <c r="BE53" s="74">
        <v>0</v>
      </c>
      <c r="BF53" s="74">
        <v>0</v>
      </c>
      <c r="BG53" s="32">
        <v>6194</v>
      </c>
      <c r="BH53" s="75">
        <v>3260</v>
      </c>
      <c r="BI53" s="52"/>
      <c r="BK53" s="73">
        <f t="shared" si="10"/>
        <v>0</v>
      </c>
      <c r="BL53" s="10"/>
    </row>
    <row r="54" spans="1:64" x14ac:dyDescent="0.3">
      <c r="A54" s="5" t="s">
        <v>65</v>
      </c>
      <c r="B54" s="9" t="s">
        <v>103</v>
      </c>
      <c r="C54" s="31">
        <f t="shared" si="6"/>
        <v>60925</v>
      </c>
      <c r="D54" s="70"/>
      <c r="E54" s="70"/>
      <c r="F54" s="70"/>
      <c r="G54" s="70"/>
      <c r="H54" s="70"/>
      <c r="I54" s="70"/>
      <c r="J54" s="70"/>
      <c r="K54" s="70"/>
      <c r="L54" s="33">
        <v>0</v>
      </c>
      <c r="M54" s="31">
        <v>211</v>
      </c>
      <c r="N54" s="31">
        <v>770</v>
      </c>
      <c r="O54" s="31">
        <v>0</v>
      </c>
      <c r="P54" s="31">
        <v>0</v>
      </c>
      <c r="Q54" s="31">
        <v>777</v>
      </c>
      <c r="R54" s="31">
        <v>501</v>
      </c>
      <c r="S54" s="31">
        <v>0</v>
      </c>
      <c r="T54" s="31">
        <v>0</v>
      </c>
      <c r="U54" s="31">
        <v>16131</v>
      </c>
      <c r="V54" s="31">
        <v>10</v>
      </c>
      <c r="W54" s="31">
        <v>75</v>
      </c>
      <c r="X54" s="31">
        <v>0</v>
      </c>
      <c r="Y54" s="31">
        <v>0</v>
      </c>
      <c r="Z54" s="31">
        <v>121</v>
      </c>
      <c r="AA54" s="31">
        <v>0</v>
      </c>
      <c r="AB54" s="31">
        <v>1325</v>
      </c>
      <c r="AC54" s="31">
        <v>0</v>
      </c>
      <c r="AD54" s="31">
        <v>0</v>
      </c>
      <c r="AE54" s="31">
        <v>0</v>
      </c>
      <c r="AF54" s="31">
        <v>2713</v>
      </c>
      <c r="AG54" s="31">
        <v>0</v>
      </c>
      <c r="AH54" s="31">
        <v>0</v>
      </c>
      <c r="AI54" s="31">
        <v>1693</v>
      </c>
      <c r="AJ54" s="31">
        <v>0</v>
      </c>
      <c r="AK54" s="31">
        <v>0</v>
      </c>
      <c r="AL54" s="31">
        <v>0</v>
      </c>
      <c r="AM54" s="31">
        <v>0</v>
      </c>
      <c r="AN54" s="31">
        <v>0</v>
      </c>
      <c r="AO54" s="31">
        <v>0</v>
      </c>
      <c r="AP54" s="31">
        <v>0</v>
      </c>
      <c r="AQ54" s="31">
        <v>0</v>
      </c>
      <c r="AR54" s="31">
        <v>0</v>
      </c>
      <c r="AS54" s="31">
        <v>0</v>
      </c>
      <c r="AT54" s="31">
        <v>0</v>
      </c>
      <c r="AU54" s="31">
        <v>0</v>
      </c>
      <c r="AV54" s="31">
        <v>0</v>
      </c>
      <c r="AW54" s="31">
        <v>0</v>
      </c>
      <c r="AX54" s="71">
        <f t="shared" si="7"/>
        <v>24327</v>
      </c>
      <c r="AY54" s="52"/>
      <c r="AZ54" s="34">
        <v>378</v>
      </c>
      <c r="BA54" s="72">
        <f t="shared" si="8"/>
        <v>36204</v>
      </c>
      <c r="BB54" s="33">
        <f t="shared" si="9"/>
        <v>36204</v>
      </c>
      <c r="BC54" s="73">
        <v>15455</v>
      </c>
      <c r="BD54" s="32">
        <v>20749</v>
      </c>
      <c r="BE54" s="74">
        <v>0</v>
      </c>
      <c r="BF54" s="74">
        <v>0</v>
      </c>
      <c r="BG54" s="32">
        <v>0</v>
      </c>
      <c r="BH54" s="75">
        <v>16</v>
      </c>
      <c r="BI54" s="52"/>
      <c r="BK54" s="73">
        <f t="shared" si="10"/>
        <v>0</v>
      </c>
      <c r="BL54" s="10"/>
    </row>
    <row r="55" spans="1:64" x14ac:dyDescent="0.3">
      <c r="A55" s="5" t="s">
        <v>66</v>
      </c>
      <c r="B55" s="9" t="s">
        <v>104</v>
      </c>
      <c r="C55" s="31">
        <f t="shared" si="6"/>
        <v>38758</v>
      </c>
      <c r="D55" s="70"/>
      <c r="E55" s="70"/>
      <c r="F55" s="70"/>
      <c r="G55" s="70"/>
      <c r="H55" s="70"/>
      <c r="I55" s="70"/>
      <c r="J55" s="70"/>
      <c r="K55" s="70"/>
      <c r="L55" s="33">
        <v>0</v>
      </c>
      <c r="M55" s="31">
        <v>0</v>
      </c>
      <c r="N55" s="31">
        <v>0</v>
      </c>
      <c r="O55" s="31">
        <v>0</v>
      </c>
      <c r="P55" s="31">
        <v>0</v>
      </c>
      <c r="Q55" s="31">
        <v>18054</v>
      </c>
      <c r="R55" s="31">
        <v>0</v>
      </c>
      <c r="S55" s="31">
        <v>0</v>
      </c>
      <c r="T55" s="31">
        <v>0</v>
      </c>
      <c r="U55" s="31">
        <v>0</v>
      </c>
      <c r="V55" s="31">
        <v>0</v>
      </c>
      <c r="W55" s="31">
        <v>0</v>
      </c>
      <c r="X55" s="31">
        <v>0</v>
      </c>
      <c r="Y55" s="31">
        <v>0</v>
      </c>
      <c r="Z55" s="31">
        <v>0</v>
      </c>
      <c r="AA55" s="31">
        <v>0</v>
      </c>
      <c r="AB55" s="31">
        <v>0</v>
      </c>
      <c r="AC55" s="31">
        <v>0</v>
      </c>
      <c r="AD55" s="31">
        <v>0</v>
      </c>
      <c r="AE55" s="31">
        <v>0</v>
      </c>
      <c r="AF55" s="31">
        <v>0</v>
      </c>
      <c r="AG55" s="31">
        <v>0</v>
      </c>
      <c r="AH55" s="31">
        <v>0</v>
      </c>
      <c r="AI55" s="31">
        <v>5833</v>
      </c>
      <c r="AJ55" s="31">
        <v>0</v>
      </c>
      <c r="AK55" s="31">
        <v>0</v>
      </c>
      <c r="AL55" s="31">
        <v>0</v>
      </c>
      <c r="AM55" s="31">
        <v>0</v>
      </c>
      <c r="AN55" s="31">
        <v>0</v>
      </c>
      <c r="AO55" s="31">
        <v>0</v>
      </c>
      <c r="AP55" s="31">
        <v>0</v>
      </c>
      <c r="AQ55" s="31">
        <v>0</v>
      </c>
      <c r="AR55" s="31">
        <v>0</v>
      </c>
      <c r="AS55" s="31">
        <v>0</v>
      </c>
      <c r="AT55" s="31">
        <v>0</v>
      </c>
      <c r="AU55" s="31">
        <v>0</v>
      </c>
      <c r="AV55" s="31">
        <v>0</v>
      </c>
      <c r="AW55" s="31">
        <v>0</v>
      </c>
      <c r="AX55" s="71">
        <f t="shared" si="7"/>
        <v>23887</v>
      </c>
      <c r="AY55" s="52"/>
      <c r="AZ55" s="34">
        <v>4</v>
      </c>
      <c r="BA55" s="72">
        <f t="shared" si="8"/>
        <v>14867</v>
      </c>
      <c r="BB55" s="33">
        <f t="shared" si="9"/>
        <v>14867</v>
      </c>
      <c r="BC55" s="73">
        <v>1274</v>
      </c>
      <c r="BD55" s="32">
        <v>13593</v>
      </c>
      <c r="BE55" s="74">
        <v>0</v>
      </c>
      <c r="BF55" s="74">
        <v>0</v>
      </c>
      <c r="BG55" s="32">
        <v>0</v>
      </c>
      <c r="BH55" s="75">
        <v>0</v>
      </c>
      <c r="BI55" s="52"/>
      <c r="BK55" s="73">
        <f t="shared" si="10"/>
        <v>0</v>
      </c>
      <c r="BL55" s="10"/>
    </row>
    <row r="56" spans="1:64" x14ac:dyDescent="0.3">
      <c r="A56" s="5" t="s">
        <v>67</v>
      </c>
      <c r="B56" s="9" t="s">
        <v>105</v>
      </c>
      <c r="C56" s="31">
        <f t="shared" si="6"/>
        <v>106482</v>
      </c>
      <c r="D56" s="70"/>
      <c r="E56" s="70"/>
      <c r="F56" s="70"/>
      <c r="G56" s="70"/>
      <c r="H56" s="70"/>
      <c r="I56" s="70"/>
      <c r="J56" s="70"/>
      <c r="K56" s="70"/>
      <c r="L56" s="33">
        <v>0</v>
      </c>
      <c r="M56" s="31">
        <v>0</v>
      </c>
      <c r="N56" s="31">
        <v>0</v>
      </c>
      <c r="O56" s="31">
        <v>0</v>
      </c>
      <c r="P56" s="31">
        <v>1203</v>
      </c>
      <c r="Q56" s="31">
        <v>0</v>
      </c>
      <c r="R56" s="31">
        <v>0</v>
      </c>
      <c r="S56" s="31">
        <v>0</v>
      </c>
      <c r="T56" s="31">
        <v>0</v>
      </c>
      <c r="U56" s="31">
        <v>0</v>
      </c>
      <c r="V56" s="31">
        <v>0</v>
      </c>
      <c r="W56" s="31">
        <v>0</v>
      </c>
      <c r="X56" s="31">
        <v>0</v>
      </c>
      <c r="Y56" s="31">
        <v>5292</v>
      </c>
      <c r="Z56" s="31">
        <v>549</v>
      </c>
      <c r="AA56" s="31">
        <v>0</v>
      </c>
      <c r="AB56" s="31">
        <v>0</v>
      </c>
      <c r="AC56" s="31">
        <v>0</v>
      </c>
      <c r="AD56" s="31">
        <v>0</v>
      </c>
      <c r="AE56" s="31">
        <v>0</v>
      </c>
      <c r="AF56" s="31">
        <v>46678</v>
      </c>
      <c r="AG56" s="31">
        <v>0</v>
      </c>
      <c r="AH56" s="31">
        <v>0</v>
      </c>
      <c r="AI56" s="31">
        <v>0</v>
      </c>
      <c r="AJ56" s="31">
        <v>0</v>
      </c>
      <c r="AK56" s="31">
        <v>0</v>
      </c>
      <c r="AL56" s="31">
        <v>0</v>
      </c>
      <c r="AM56" s="31">
        <v>0</v>
      </c>
      <c r="AN56" s="31">
        <v>0</v>
      </c>
      <c r="AO56" s="31">
        <v>0</v>
      </c>
      <c r="AP56" s="31">
        <v>0</v>
      </c>
      <c r="AQ56" s="31">
        <v>0</v>
      </c>
      <c r="AR56" s="31">
        <v>0</v>
      </c>
      <c r="AS56" s="31">
        <v>0</v>
      </c>
      <c r="AT56" s="31">
        <v>0</v>
      </c>
      <c r="AU56" s="31">
        <v>0</v>
      </c>
      <c r="AV56" s="31">
        <v>0</v>
      </c>
      <c r="AW56" s="31">
        <v>0</v>
      </c>
      <c r="AX56" s="71">
        <f t="shared" si="7"/>
        <v>53722</v>
      </c>
      <c r="AY56" s="52"/>
      <c r="AZ56" s="34">
        <v>49996</v>
      </c>
      <c r="BA56" s="72">
        <f t="shared" si="8"/>
        <v>169</v>
      </c>
      <c r="BB56" s="33">
        <f t="shared" si="9"/>
        <v>169</v>
      </c>
      <c r="BC56" s="73">
        <v>0</v>
      </c>
      <c r="BD56" s="32">
        <v>169</v>
      </c>
      <c r="BE56" s="74">
        <v>0</v>
      </c>
      <c r="BF56" s="74">
        <v>0</v>
      </c>
      <c r="BG56" s="32">
        <v>0</v>
      </c>
      <c r="BH56" s="75">
        <v>2595</v>
      </c>
      <c r="BI56" s="52"/>
      <c r="BK56" s="73">
        <f t="shared" si="10"/>
        <v>0</v>
      </c>
      <c r="BL56" s="10"/>
    </row>
    <row r="57" spans="1:64" x14ac:dyDescent="0.3">
      <c r="A57" s="5" t="s">
        <v>68</v>
      </c>
      <c r="B57" s="9" t="s">
        <v>106</v>
      </c>
      <c r="C57" s="31">
        <f t="shared" si="6"/>
        <v>763434</v>
      </c>
      <c r="D57" s="70"/>
      <c r="E57" s="70"/>
      <c r="F57" s="70"/>
      <c r="G57" s="70"/>
      <c r="H57" s="70"/>
      <c r="I57" s="70"/>
      <c r="J57" s="70"/>
      <c r="K57" s="70"/>
      <c r="L57" s="33">
        <v>0</v>
      </c>
      <c r="M57" s="31">
        <v>12939</v>
      </c>
      <c r="N57" s="31">
        <v>0</v>
      </c>
      <c r="O57" s="31">
        <v>1722</v>
      </c>
      <c r="P57" s="31">
        <v>0</v>
      </c>
      <c r="Q57" s="31">
        <v>94144</v>
      </c>
      <c r="R57" s="31">
        <v>15664</v>
      </c>
      <c r="S57" s="31">
        <v>0</v>
      </c>
      <c r="T57" s="31">
        <v>595</v>
      </c>
      <c r="U57" s="31">
        <v>0</v>
      </c>
      <c r="V57" s="31">
        <v>11471</v>
      </c>
      <c r="W57" s="31">
        <v>3</v>
      </c>
      <c r="X57" s="31">
        <v>0</v>
      </c>
      <c r="Y57" s="31">
        <v>0</v>
      </c>
      <c r="Z57" s="31">
        <v>0</v>
      </c>
      <c r="AA57" s="31">
        <v>0</v>
      </c>
      <c r="AB57" s="31">
        <v>0</v>
      </c>
      <c r="AC57" s="31">
        <v>0</v>
      </c>
      <c r="AD57" s="31">
        <v>0</v>
      </c>
      <c r="AE57" s="31">
        <v>0</v>
      </c>
      <c r="AF57" s="31">
        <v>0</v>
      </c>
      <c r="AG57" s="31">
        <v>0</v>
      </c>
      <c r="AH57" s="31">
        <v>0</v>
      </c>
      <c r="AI57" s="31">
        <v>133502</v>
      </c>
      <c r="AJ57" s="31">
        <v>0</v>
      </c>
      <c r="AK57" s="31">
        <v>0</v>
      </c>
      <c r="AL57" s="31">
        <v>0</v>
      </c>
      <c r="AM57" s="31">
        <v>9</v>
      </c>
      <c r="AN57" s="31">
        <v>195</v>
      </c>
      <c r="AO57" s="31">
        <v>232</v>
      </c>
      <c r="AP57" s="31">
        <v>5</v>
      </c>
      <c r="AQ57" s="31">
        <v>2</v>
      </c>
      <c r="AR57" s="31">
        <v>0</v>
      </c>
      <c r="AS57" s="31">
        <v>0</v>
      </c>
      <c r="AT57" s="31">
        <v>0</v>
      </c>
      <c r="AU57" s="31">
        <v>0</v>
      </c>
      <c r="AV57" s="31">
        <v>0</v>
      </c>
      <c r="AW57" s="31">
        <v>0</v>
      </c>
      <c r="AX57" s="71">
        <f t="shared" si="7"/>
        <v>270483</v>
      </c>
      <c r="AY57" s="52"/>
      <c r="AZ57" s="34">
        <v>58587</v>
      </c>
      <c r="BA57" s="72">
        <f t="shared" si="8"/>
        <v>394335</v>
      </c>
      <c r="BB57" s="33">
        <f t="shared" si="9"/>
        <v>394335</v>
      </c>
      <c r="BC57" s="73">
        <v>36873</v>
      </c>
      <c r="BD57" s="32">
        <v>357462</v>
      </c>
      <c r="BE57" s="74">
        <v>0</v>
      </c>
      <c r="BF57" s="74">
        <v>0</v>
      </c>
      <c r="BG57" s="32">
        <v>0</v>
      </c>
      <c r="BH57" s="75">
        <v>40029</v>
      </c>
      <c r="BI57" s="52"/>
      <c r="BK57" s="73">
        <f t="shared" si="10"/>
        <v>0</v>
      </c>
      <c r="BL57" s="10"/>
    </row>
    <row r="58" spans="1:64" x14ac:dyDescent="0.3">
      <c r="A58" s="5" t="s">
        <v>69</v>
      </c>
      <c r="B58" s="9" t="s">
        <v>107</v>
      </c>
      <c r="C58" s="31">
        <f t="shared" si="6"/>
        <v>188130</v>
      </c>
      <c r="D58" s="70"/>
      <c r="E58" s="70"/>
      <c r="F58" s="70"/>
      <c r="G58" s="70"/>
      <c r="H58" s="70"/>
      <c r="I58" s="70"/>
      <c r="J58" s="70"/>
      <c r="K58" s="70"/>
      <c r="L58" s="33">
        <v>0</v>
      </c>
      <c r="M58" s="31">
        <v>0</v>
      </c>
      <c r="N58" s="31">
        <v>0</v>
      </c>
      <c r="O58" s="31">
        <v>0</v>
      </c>
      <c r="P58" s="31">
        <v>24</v>
      </c>
      <c r="Q58" s="31">
        <v>504</v>
      </c>
      <c r="R58" s="31">
        <v>14542</v>
      </c>
      <c r="S58" s="31">
        <v>0</v>
      </c>
      <c r="T58" s="31">
        <v>170</v>
      </c>
      <c r="U58" s="31">
        <v>92</v>
      </c>
      <c r="V58" s="31">
        <v>30</v>
      </c>
      <c r="W58" s="31">
        <v>8</v>
      </c>
      <c r="X58" s="31">
        <v>1</v>
      </c>
      <c r="Y58" s="31">
        <v>1</v>
      </c>
      <c r="Z58" s="31">
        <v>7</v>
      </c>
      <c r="AA58" s="31">
        <v>9</v>
      </c>
      <c r="AB58" s="31">
        <v>20</v>
      </c>
      <c r="AC58" s="31">
        <v>1</v>
      </c>
      <c r="AD58" s="31">
        <v>5</v>
      </c>
      <c r="AE58" s="31">
        <v>39</v>
      </c>
      <c r="AF58" s="31">
        <v>27</v>
      </c>
      <c r="AG58" s="31">
        <v>992</v>
      </c>
      <c r="AH58" s="31">
        <v>349</v>
      </c>
      <c r="AI58" s="31">
        <v>77913</v>
      </c>
      <c r="AJ58" s="31">
        <v>331</v>
      </c>
      <c r="AK58" s="31">
        <v>6</v>
      </c>
      <c r="AL58" s="31">
        <v>257</v>
      </c>
      <c r="AM58" s="31">
        <v>510</v>
      </c>
      <c r="AN58" s="31">
        <v>562</v>
      </c>
      <c r="AO58" s="31">
        <v>1434</v>
      </c>
      <c r="AP58" s="31">
        <v>297</v>
      </c>
      <c r="AQ58" s="31">
        <v>35</v>
      </c>
      <c r="AR58" s="31">
        <v>792</v>
      </c>
      <c r="AS58" s="31">
        <v>320</v>
      </c>
      <c r="AT58" s="31">
        <v>0</v>
      </c>
      <c r="AU58" s="31">
        <v>0</v>
      </c>
      <c r="AV58" s="31">
        <v>0</v>
      </c>
      <c r="AW58" s="31">
        <v>0</v>
      </c>
      <c r="AX58" s="71">
        <f t="shared" si="7"/>
        <v>99278</v>
      </c>
      <c r="AY58" s="52"/>
      <c r="AZ58" s="34">
        <v>31724</v>
      </c>
      <c r="BA58" s="72">
        <f t="shared" si="8"/>
        <v>44994</v>
      </c>
      <c r="BB58" s="33">
        <f t="shared" si="9"/>
        <v>44994</v>
      </c>
      <c r="BC58" s="73">
        <v>3107</v>
      </c>
      <c r="BD58" s="32">
        <v>41887</v>
      </c>
      <c r="BE58" s="74">
        <v>0</v>
      </c>
      <c r="BF58" s="74">
        <v>0</v>
      </c>
      <c r="BG58" s="32">
        <v>0</v>
      </c>
      <c r="BH58" s="75">
        <v>12134</v>
      </c>
      <c r="BI58" s="52"/>
      <c r="BK58" s="73">
        <f t="shared" si="10"/>
        <v>0</v>
      </c>
      <c r="BL58" s="10"/>
    </row>
    <row r="59" spans="1:64" x14ac:dyDescent="0.3">
      <c r="A59" s="5" t="s">
        <v>70</v>
      </c>
      <c r="B59" s="9" t="s">
        <v>108</v>
      </c>
      <c r="C59" s="31">
        <f t="shared" si="6"/>
        <v>13231</v>
      </c>
      <c r="D59" s="70"/>
      <c r="E59" s="70"/>
      <c r="F59" s="70"/>
      <c r="G59" s="70"/>
      <c r="H59" s="70"/>
      <c r="I59" s="70"/>
      <c r="J59" s="70"/>
      <c r="K59" s="70"/>
      <c r="L59" s="33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>
        <v>0</v>
      </c>
      <c r="T59" s="31">
        <v>0</v>
      </c>
      <c r="U59" s="31">
        <v>0</v>
      </c>
      <c r="V59" s="31">
        <v>0</v>
      </c>
      <c r="W59" s="31">
        <v>0</v>
      </c>
      <c r="X59" s="31">
        <v>0</v>
      </c>
      <c r="Y59" s="31">
        <v>0</v>
      </c>
      <c r="Z59" s="31">
        <v>0</v>
      </c>
      <c r="AA59" s="31">
        <v>0</v>
      </c>
      <c r="AB59" s="31">
        <v>0</v>
      </c>
      <c r="AC59" s="31">
        <v>0</v>
      </c>
      <c r="AD59" s="31">
        <v>0</v>
      </c>
      <c r="AE59" s="31">
        <v>0</v>
      </c>
      <c r="AF59" s="31">
        <v>0</v>
      </c>
      <c r="AG59" s="31">
        <v>0</v>
      </c>
      <c r="AH59" s="31">
        <v>0</v>
      </c>
      <c r="AI59" s="31">
        <v>9</v>
      </c>
      <c r="AJ59" s="31">
        <v>0</v>
      </c>
      <c r="AK59" s="31">
        <v>0</v>
      </c>
      <c r="AL59" s="31">
        <v>0</v>
      </c>
      <c r="AM59" s="31">
        <v>0</v>
      </c>
      <c r="AN59" s="31">
        <v>0</v>
      </c>
      <c r="AO59" s="31">
        <v>0</v>
      </c>
      <c r="AP59" s="31">
        <v>0</v>
      </c>
      <c r="AQ59" s="31">
        <v>0</v>
      </c>
      <c r="AR59" s="31">
        <v>4</v>
      </c>
      <c r="AS59" s="31">
        <v>0</v>
      </c>
      <c r="AT59" s="31">
        <v>0</v>
      </c>
      <c r="AU59" s="31">
        <v>0</v>
      </c>
      <c r="AV59" s="31">
        <v>0</v>
      </c>
      <c r="AW59" s="31">
        <v>0</v>
      </c>
      <c r="AX59" s="71">
        <f t="shared" si="7"/>
        <v>13</v>
      </c>
      <c r="AY59" s="52"/>
      <c r="AZ59" s="34">
        <v>132</v>
      </c>
      <c r="BA59" s="72">
        <f t="shared" si="8"/>
        <v>13037</v>
      </c>
      <c r="BB59" s="33">
        <f t="shared" si="9"/>
        <v>13037</v>
      </c>
      <c r="BC59" s="73">
        <v>20</v>
      </c>
      <c r="BD59" s="32">
        <v>13017</v>
      </c>
      <c r="BE59" s="74">
        <v>0</v>
      </c>
      <c r="BF59" s="74">
        <v>0</v>
      </c>
      <c r="BG59" s="32">
        <v>0</v>
      </c>
      <c r="BH59" s="75">
        <v>49</v>
      </c>
      <c r="BI59" s="52"/>
      <c r="BK59" s="73">
        <f t="shared" si="10"/>
        <v>0</v>
      </c>
      <c r="BL59" s="10"/>
    </row>
    <row r="60" spans="1:64" x14ac:dyDescent="0.3">
      <c r="A60" s="5" t="s">
        <v>71</v>
      </c>
      <c r="B60" s="9" t="s">
        <v>109</v>
      </c>
      <c r="C60" s="31">
        <f t="shared" si="6"/>
        <v>292546</v>
      </c>
      <c r="D60" s="70"/>
      <c r="E60" s="70"/>
      <c r="F60" s="70"/>
      <c r="G60" s="70"/>
      <c r="H60" s="70"/>
      <c r="I60" s="70"/>
      <c r="J60" s="70"/>
      <c r="K60" s="70"/>
      <c r="L60" s="33">
        <v>0</v>
      </c>
      <c r="M60" s="31">
        <v>0</v>
      </c>
      <c r="N60" s="31">
        <v>0</v>
      </c>
      <c r="O60" s="31">
        <v>0</v>
      </c>
      <c r="P60" s="31">
        <v>9</v>
      </c>
      <c r="Q60" s="31">
        <v>0</v>
      </c>
      <c r="R60" s="31">
        <v>0</v>
      </c>
      <c r="S60" s="31">
        <v>0</v>
      </c>
      <c r="T60" s="31">
        <v>57761</v>
      </c>
      <c r="U60" s="31">
        <v>0</v>
      </c>
      <c r="V60" s="31">
        <v>1217</v>
      </c>
      <c r="W60" s="31">
        <v>0</v>
      </c>
      <c r="X60" s="31">
        <v>0</v>
      </c>
      <c r="Y60" s="31">
        <v>0</v>
      </c>
      <c r="Z60" s="31">
        <v>0</v>
      </c>
      <c r="AA60" s="31">
        <v>0</v>
      </c>
      <c r="AB60" s="31">
        <v>2138</v>
      </c>
      <c r="AC60" s="31">
        <v>50</v>
      </c>
      <c r="AD60" s="31">
        <v>0</v>
      </c>
      <c r="AE60" s="31">
        <v>2</v>
      </c>
      <c r="AF60" s="31">
        <v>34</v>
      </c>
      <c r="AG60" s="31">
        <v>1976</v>
      </c>
      <c r="AH60" s="31">
        <v>0</v>
      </c>
      <c r="AI60" s="31">
        <v>1772</v>
      </c>
      <c r="AJ60" s="31">
        <v>330</v>
      </c>
      <c r="AK60" s="31">
        <v>0</v>
      </c>
      <c r="AL60" s="31">
        <v>1</v>
      </c>
      <c r="AM60" s="31">
        <v>1610</v>
      </c>
      <c r="AN60" s="31">
        <v>2017</v>
      </c>
      <c r="AO60" s="31">
        <v>4960</v>
      </c>
      <c r="AP60" s="31">
        <v>13</v>
      </c>
      <c r="AQ60" s="31">
        <v>6932</v>
      </c>
      <c r="AR60" s="31">
        <v>295</v>
      </c>
      <c r="AS60" s="31">
        <v>1894</v>
      </c>
      <c r="AT60" s="31">
        <v>0</v>
      </c>
      <c r="AU60" s="31">
        <v>0</v>
      </c>
      <c r="AV60" s="31">
        <v>0</v>
      </c>
      <c r="AW60" s="31">
        <v>0</v>
      </c>
      <c r="AX60" s="71">
        <f t="shared" si="7"/>
        <v>83011</v>
      </c>
      <c r="AY60" s="52"/>
      <c r="AZ60" s="34">
        <v>38851</v>
      </c>
      <c r="BA60" s="72">
        <f t="shared" si="8"/>
        <v>163865</v>
      </c>
      <c r="BB60" s="33">
        <f t="shared" si="9"/>
        <v>163865</v>
      </c>
      <c r="BC60" s="73">
        <v>672</v>
      </c>
      <c r="BD60" s="32">
        <v>163193</v>
      </c>
      <c r="BE60" s="74">
        <v>0</v>
      </c>
      <c r="BF60" s="74">
        <v>0</v>
      </c>
      <c r="BG60" s="32">
        <v>0</v>
      </c>
      <c r="BH60" s="75">
        <v>6819</v>
      </c>
      <c r="BI60" s="52"/>
      <c r="BK60" s="73">
        <f t="shared" si="10"/>
        <v>0</v>
      </c>
      <c r="BL60" s="10"/>
    </row>
    <row r="61" spans="1:64" x14ac:dyDescent="0.3">
      <c r="A61" s="5" t="s">
        <v>72</v>
      </c>
      <c r="B61" s="9" t="s">
        <v>110</v>
      </c>
      <c r="C61" s="31">
        <f t="shared" si="6"/>
        <v>167989</v>
      </c>
      <c r="D61" s="70"/>
      <c r="E61" s="70"/>
      <c r="F61" s="70"/>
      <c r="G61" s="70"/>
      <c r="H61" s="70"/>
      <c r="I61" s="70"/>
      <c r="J61" s="70"/>
      <c r="K61" s="70"/>
      <c r="L61" s="33">
        <v>36</v>
      </c>
      <c r="M61" s="31">
        <v>53</v>
      </c>
      <c r="N61" s="31">
        <v>4</v>
      </c>
      <c r="O61" s="31">
        <v>6</v>
      </c>
      <c r="P61" s="31">
        <v>1299</v>
      </c>
      <c r="Q61" s="31">
        <v>868</v>
      </c>
      <c r="R61" s="31">
        <v>2163</v>
      </c>
      <c r="S61" s="31">
        <v>0</v>
      </c>
      <c r="T61" s="31">
        <v>18</v>
      </c>
      <c r="U61" s="31">
        <v>20182</v>
      </c>
      <c r="V61" s="31">
        <v>483</v>
      </c>
      <c r="W61" s="31">
        <v>16</v>
      </c>
      <c r="X61" s="31">
        <v>293</v>
      </c>
      <c r="Y61" s="31">
        <v>5029</v>
      </c>
      <c r="Z61" s="31">
        <v>203</v>
      </c>
      <c r="AA61" s="31">
        <v>9</v>
      </c>
      <c r="AB61" s="31">
        <v>21859</v>
      </c>
      <c r="AC61" s="31">
        <v>1287</v>
      </c>
      <c r="AD61" s="31">
        <v>183</v>
      </c>
      <c r="AE61" s="31">
        <v>199</v>
      </c>
      <c r="AF61" s="31">
        <v>26651</v>
      </c>
      <c r="AG61" s="31">
        <v>2938</v>
      </c>
      <c r="AH61" s="31">
        <v>2036</v>
      </c>
      <c r="AI61" s="31">
        <v>684</v>
      </c>
      <c r="AJ61" s="31">
        <v>26942</v>
      </c>
      <c r="AK61" s="31">
        <v>1167</v>
      </c>
      <c r="AL61" s="31">
        <v>346</v>
      </c>
      <c r="AM61" s="31">
        <v>19987</v>
      </c>
      <c r="AN61" s="31">
        <v>1937</v>
      </c>
      <c r="AO61" s="31">
        <v>12914</v>
      </c>
      <c r="AP61" s="31">
        <v>6979</v>
      </c>
      <c r="AQ61" s="31">
        <v>3071</v>
      </c>
      <c r="AR61" s="31">
        <v>254</v>
      </c>
      <c r="AS61" s="31">
        <v>1448</v>
      </c>
      <c r="AT61" s="31">
        <v>0</v>
      </c>
      <c r="AU61" s="31">
        <v>0</v>
      </c>
      <c r="AV61" s="31">
        <v>0</v>
      </c>
      <c r="AW61" s="31">
        <v>0</v>
      </c>
      <c r="AX61" s="71">
        <f t="shared" si="7"/>
        <v>161544</v>
      </c>
      <c r="AY61" s="52"/>
      <c r="AZ61" s="34">
        <v>8660</v>
      </c>
      <c r="BA61" s="72">
        <f t="shared" si="8"/>
        <v>26832</v>
      </c>
      <c r="BB61" s="33">
        <f t="shared" si="9"/>
        <v>26832</v>
      </c>
      <c r="BC61" s="73">
        <v>0</v>
      </c>
      <c r="BD61" s="32">
        <v>26832</v>
      </c>
      <c r="BE61" s="74">
        <v>0</v>
      </c>
      <c r="BF61" s="74">
        <v>0</v>
      </c>
      <c r="BG61" s="32">
        <v>0</v>
      </c>
      <c r="BH61" s="75">
        <v>-29047</v>
      </c>
      <c r="BI61" s="52"/>
      <c r="BK61" s="73">
        <f t="shared" si="10"/>
        <v>0</v>
      </c>
      <c r="BL61" s="10"/>
    </row>
    <row r="62" spans="1:64" x14ac:dyDescent="0.3">
      <c r="A62" s="5" t="s">
        <v>73</v>
      </c>
      <c r="B62" s="9" t="s">
        <v>111</v>
      </c>
      <c r="C62" s="31">
        <f t="shared" si="6"/>
        <v>683205</v>
      </c>
      <c r="D62" s="70"/>
      <c r="E62" s="70"/>
      <c r="F62" s="70"/>
      <c r="G62" s="70"/>
      <c r="H62" s="70"/>
      <c r="I62" s="70"/>
      <c r="J62" s="70"/>
      <c r="K62" s="70"/>
      <c r="L62" s="33">
        <v>49348</v>
      </c>
      <c r="M62" s="31">
        <v>1029</v>
      </c>
      <c r="N62" s="31">
        <v>1205</v>
      </c>
      <c r="O62" s="31">
        <v>229</v>
      </c>
      <c r="P62" s="31">
        <v>6379</v>
      </c>
      <c r="Q62" s="31">
        <v>3984</v>
      </c>
      <c r="R62" s="31">
        <v>4128</v>
      </c>
      <c r="S62" s="31">
        <v>0</v>
      </c>
      <c r="T62" s="31">
        <v>1733</v>
      </c>
      <c r="U62" s="31">
        <v>18119</v>
      </c>
      <c r="V62" s="31">
        <v>36766</v>
      </c>
      <c r="W62" s="31">
        <v>2460</v>
      </c>
      <c r="X62" s="31">
        <v>52452</v>
      </c>
      <c r="Y62" s="31">
        <v>22782</v>
      </c>
      <c r="Z62" s="31">
        <v>1324</v>
      </c>
      <c r="AA62" s="31">
        <v>211</v>
      </c>
      <c r="AB62" s="31">
        <v>23138</v>
      </c>
      <c r="AC62" s="31">
        <v>10567</v>
      </c>
      <c r="AD62" s="31">
        <v>44214</v>
      </c>
      <c r="AE62" s="31">
        <v>2380</v>
      </c>
      <c r="AF62" s="31">
        <v>31211</v>
      </c>
      <c r="AG62" s="31">
        <v>35957</v>
      </c>
      <c r="AH62" s="31">
        <v>145528</v>
      </c>
      <c r="AI62" s="31">
        <v>6321</v>
      </c>
      <c r="AJ62" s="31">
        <v>8095</v>
      </c>
      <c r="AK62" s="31">
        <v>2016</v>
      </c>
      <c r="AL62" s="31">
        <v>225</v>
      </c>
      <c r="AM62" s="31">
        <v>9737</v>
      </c>
      <c r="AN62" s="31">
        <v>11417</v>
      </c>
      <c r="AO62" s="31">
        <v>67982</v>
      </c>
      <c r="AP62" s="31">
        <v>3765</v>
      </c>
      <c r="AQ62" s="31">
        <v>3679</v>
      </c>
      <c r="AR62" s="31">
        <v>556</v>
      </c>
      <c r="AS62" s="31">
        <v>9041</v>
      </c>
      <c r="AT62" s="31">
        <v>0</v>
      </c>
      <c r="AU62" s="31">
        <v>0</v>
      </c>
      <c r="AV62" s="31">
        <v>0</v>
      </c>
      <c r="AW62" s="31">
        <v>0</v>
      </c>
      <c r="AX62" s="71">
        <f t="shared" si="7"/>
        <v>617978</v>
      </c>
      <c r="AY62" s="52"/>
      <c r="AZ62" s="34">
        <v>74859</v>
      </c>
      <c r="BA62" s="72">
        <f t="shared" si="8"/>
        <v>121702</v>
      </c>
      <c r="BB62" s="33">
        <f t="shared" si="9"/>
        <v>121702</v>
      </c>
      <c r="BC62" s="73">
        <v>428</v>
      </c>
      <c r="BD62" s="32">
        <v>121274</v>
      </c>
      <c r="BE62" s="74">
        <v>0</v>
      </c>
      <c r="BF62" s="74">
        <v>0</v>
      </c>
      <c r="BG62" s="32">
        <v>0</v>
      </c>
      <c r="BH62" s="75">
        <v>-131334</v>
      </c>
      <c r="BI62" s="52"/>
      <c r="BK62" s="73">
        <f t="shared" si="10"/>
        <v>0</v>
      </c>
      <c r="BL62" s="10"/>
    </row>
    <row r="63" spans="1:64" x14ac:dyDescent="0.3">
      <c r="A63" s="5" t="s">
        <v>74</v>
      </c>
      <c r="B63" s="9" t="s">
        <v>112</v>
      </c>
      <c r="C63" s="31">
        <f t="shared" si="6"/>
        <v>90760</v>
      </c>
      <c r="D63" s="70"/>
      <c r="E63" s="70"/>
      <c r="F63" s="70"/>
      <c r="G63" s="70"/>
      <c r="H63" s="70"/>
      <c r="I63" s="70"/>
      <c r="J63" s="70"/>
      <c r="K63" s="70"/>
      <c r="L63" s="33">
        <v>0</v>
      </c>
      <c r="M63" s="31">
        <v>10</v>
      </c>
      <c r="N63" s="31">
        <v>0</v>
      </c>
      <c r="O63" s="31">
        <v>0</v>
      </c>
      <c r="P63" s="31">
        <v>0</v>
      </c>
      <c r="Q63" s="31">
        <v>70</v>
      </c>
      <c r="R63" s="31">
        <v>0</v>
      </c>
      <c r="S63" s="31">
        <v>0</v>
      </c>
      <c r="T63" s="31">
        <v>0</v>
      </c>
      <c r="U63" s="31">
        <v>0</v>
      </c>
      <c r="V63" s="31">
        <v>0</v>
      </c>
      <c r="W63" s="31">
        <v>20</v>
      </c>
      <c r="X63" s="31">
        <v>0</v>
      </c>
      <c r="Y63" s="31">
        <v>0</v>
      </c>
      <c r="Z63" s="31">
        <v>0</v>
      </c>
      <c r="AA63" s="31">
        <v>0</v>
      </c>
      <c r="AB63" s="31">
        <v>0</v>
      </c>
      <c r="AC63" s="31">
        <v>19</v>
      </c>
      <c r="AD63" s="31">
        <v>45</v>
      </c>
      <c r="AE63" s="31">
        <v>26</v>
      </c>
      <c r="AF63" s="31">
        <v>240</v>
      </c>
      <c r="AG63" s="31">
        <v>0</v>
      </c>
      <c r="AH63" s="31">
        <v>0</v>
      </c>
      <c r="AI63" s="31">
        <v>364</v>
      </c>
      <c r="AJ63" s="31">
        <v>20</v>
      </c>
      <c r="AK63" s="31">
        <v>0</v>
      </c>
      <c r="AL63" s="31">
        <v>0</v>
      </c>
      <c r="AM63" s="31">
        <v>1338</v>
      </c>
      <c r="AN63" s="31">
        <v>57</v>
      </c>
      <c r="AO63" s="31">
        <v>291</v>
      </c>
      <c r="AP63" s="31">
        <v>517</v>
      </c>
      <c r="AQ63" s="31">
        <v>7817</v>
      </c>
      <c r="AR63" s="31">
        <v>0</v>
      </c>
      <c r="AS63" s="31">
        <v>0</v>
      </c>
      <c r="AT63" s="31">
        <v>0</v>
      </c>
      <c r="AU63" s="31">
        <v>0</v>
      </c>
      <c r="AV63" s="31">
        <v>0</v>
      </c>
      <c r="AW63" s="31">
        <v>0</v>
      </c>
      <c r="AX63" s="71">
        <f t="shared" si="7"/>
        <v>10834</v>
      </c>
      <c r="AY63" s="52"/>
      <c r="AZ63" s="34">
        <v>734</v>
      </c>
      <c r="BA63" s="72">
        <f t="shared" si="8"/>
        <v>79817</v>
      </c>
      <c r="BB63" s="33">
        <f t="shared" si="9"/>
        <v>79817</v>
      </c>
      <c r="BC63" s="73">
        <v>0</v>
      </c>
      <c r="BD63" s="32">
        <v>79817</v>
      </c>
      <c r="BE63" s="74">
        <v>0</v>
      </c>
      <c r="BF63" s="74">
        <v>0</v>
      </c>
      <c r="BG63" s="32">
        <v>0</v>
      </c>
      <c r="BH63" s="75">
        <v>-625</v>
      </c>
      <c r="BI63" s="52"/>
      <c r="BK63" s="73">
        <f t="shared" si="10"/>
        <v>0</v>
      </c>
      <c r="BL63" s="10"/>
    </row>
    <row r="64" spans="1:64" x14ac:dyDescent="0.3">
      <c r="A64" s="5" t="s">
        <v>75</v>
      </c>
      <c r="B64" s="9" t="s">
        <v>113</v>
      </c>
      <c r="C64" s="31">
        <f t="shared" si="6"/>
        <v>125763</v>
      </c>
      <c r="D64" s="70"/>
      <c r="E64" s="70"/>
      <c r="F64" s="70"/>
      <c r="G64" s="70"/>
      <c r="H64" s="70"/>
      <c r="I64" s="70"/>
      <c r="J64" s="70"/>
      <c r="K64" s="70"/>
      <c r="L64" s="33">
        <v>3756</v>
      </c>
      <c r="M64" s="31">
        <v>15</v>
      </c>
      <c r="N64" s="31">
        <v>0</v>
      </c>
      <c r="O64" s="31">
        <v>0</v>
      </c>
      <c r="P64" s="31">
        <v>418</v>
      </c>
      <c r="Q64" s="31">
        <v>4020</v>
      </c>
      <c r="R64" s="31">
        <v>15168</v>
      </c>
      <c r="S64" s="31">
        <v>0</v>
      </c>
      <c r="T64" s="31">
        <v>743</v>
      </c>
      <c r="U64" s="31">
        <v>189</v>
      </c>
      <c r="V64" s="31">
        <v>6515</v>
      </c>
      <c r="W64" s="31">
        <v>52</v>
      </c>
      <c r="X64" s="31">
        <v>4624</v>
      </c>
      <c r="Y64" s="31">
        <v>2940</v>
      </c>
      <c r="Z64" s="31">
        <v>52</v>
      </c>
      <c r="AA64" s="31">
        <v>0</v>
      </c>
      <c r="AB64" s="31">
        <v>395</v>
      </c>
      <c r="AC64" s="31">
        <v>2666</v>
      </c>
      <c r="AD64" s="31">
        <v>1308</v>
      </c>
      <c r="AE64" s="31">
        <v>120</v>
      </c>
      <c r="AF64" s="31">
        <v>1469</v>
      </c>
      <c r="AG64" s="31">
        <v>9822</v>
      </c>
      <c r="AH64" s="31">
        <v>1821</v>
      </c>
      <c r="AI64" s="31">
        <v>156</v>
      </c>
      <c r="AJ64" s="31">
        <v>232</v>
      </c>
      <c r="AK64" s="31">
        <v>10</v>
      </c>
      <c r="AL64" s="31">
        <v>1</v>
      </c>
      <c r="AM64" s="31">
        <v>4498</v>
      </c>
      <c r="AN64" s="31">
        <v>112</v>
      </c>
      <c r="AO64" s="31">
        <v>2</v>
      </c>
      <c r="AP64" s="31">
        <v>3</v>
      </c>
      <c r="AQ64" s="31">
        <v>70</v>
      </c>
      <c r="AR64" s="31">
        <v>7</v>
      </c>
      <c r="AS64" s="31">
        <v>86</v>
      </c>
      <c r="AT64" s="31">
        <v>0</v>
      </c>
      <c r="AU64" s="31">
        <v>0</v>
      </c>
      <c r="AV64" s="31">
        <v>0</v>
      </c>
      <c r="AW64" s="31">
        <v>0</v>
      </c>
      <c r="AX64" s="71">
        <f t="shared" si="7"/>
        <v>61270</v>
      </c>
      <c r="AY64" s="52"/>
      <c r="AZ64" s="34">
        <v>57460</v>
      </c>
      <c r="BA64" s="72">
        <f t="shared" si="8"/>
        <v>12530</v>
      </c>
      <c r="BB64" s="33">
        <f t="shared" si="9"/>
        <v>12530</v>
      </c>
      <c r="BC64" s="73">
        <v>0</v>
      </c>
      <c r="BD64" s="32">
        <v>12530</v>
      </c>
      <c r="BE64" s="74">
        <v>0</v>
      </c>
      <c r="BF64" s="74">
        <v>0</v>
      </c>
      <c r="BG64" s="32">
        <v>3</v>
      </c>
      <c r="BH64" s="75">
        <v>-5500</v>
      </c>
      <c r="BI64" s="52"/>
      <c r="BK64" s="73">
        <f t="shared" si="10"/>
        <v>0</v>
      </c>
      <c r="BL64" s="10"/>
    </row>
    <row r="65" spans="1:64" x14ac:dyDescent="0.3">
      <c r="A65" s="5" t="s">
        <v>76</v>
      </c>
      <c r="B65" s="9" t="s">
        <v>114</v>
      </c>
      <c r="C65" s="31">
        <f t="shared" si="6"/>
        <v>236006</v>
      </c>
      <c r="D65" s="70"/>
      <c r="E65" s="70"/>
      <c r="F65" s="70"/>
      <c r="G65" s="70"/>
      <c r="H65" s="70"/>
      <c r="I65" s="70"/>
      <c r="J65" s="70"/>
      <c r="K65" s="70"/>
      <c r="L65" s="33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136</v>
      </c>
      <c r="S65" s="31">
        <v>0</v>
      </c>
      <c r="T65" s="31">
        <v>0</v>
      </c>
      <c r="U65" s="31">
        <v>0</v>
      </c>
      <c r="V65" s="31">
        <v>0</v>
      </c>
      <c r="W65" s="31">
        <v>0</v>
      </c>
      <c r="X65" s="31">
        <v>0</v>
      </c>
      <c r="Y65" s="31">
        <v>60430</v>
      </c>
      <c r="Z65" s="31">
        <v>679</v>
      </c>
      <c r="AA65" s="31">
        <v>0</v>
      </c>
      <c r="AB65" s="31">
        <v>217</v>
      </c>
      <c r="AC65" s="31">
        <v>0</v>
      </c>
      <c r="AD65" s="31">
        <v>0</v>
      </c>
      <c r="AE65" s="31">
        <v>20</v>
      </c>
      <c r="AF65" s="31">
        <v>112280</v>
      </c>
      <c r="AG65" s="31">
        <v>0</v>
      </c>
      <c r="AH65" s="31">
        <v>0</v>
      </c>
      <c r="AI65" s="31">
        <v>169</v>
      </c>
      <c r="AJ65" s="31">
        <v>0</v>
      </c>
      <c r="AK65" s="31">
        <v>0</v>
      </c>
      <c r="AL65" s="31">
        <v>0</v>
      </c>
      <c r="AM65" s="31">
        <v>0</v>
      </c>
      <c r="AN65" s="31">
        <v>0</v>
      </c>
      <c r="AO65" s="31">
        <v>0</v>
      </c>
      <c r="AP65" s="31">
        <v>1</v>
      </c>
      <c r="AQ65" s="31">
        <v>0</v>
      </c>
      <c r="AR65" s="31">
        <v>0</v>
      </c>
      <c r="AS65" s="31">
        <v>0</v>
      </c>
      <c r="AT65" s="31">
        <v>0</v>
      </c>
      <c r="AU65" s="31">
        <v>0</v>
      </c>
      <c r="AV65" s="31">
        <v>0</v>
      </c>
      <c r="AW65" s="31">
        <v>0</v>
      </c>
      <c r="AX65" s="71">
        <f t="shared" si="7"/>
        <v>173932</v>
      </c>
      <c r="AY65" s="52"/>
      <c r="AZ65" s="34">
        <v>61427</v>
      </c>
      <c r="BA65" s="72">
        <f t="shared" si="8"/>
        <v>11500</v>
      </c>
      <c r="BB65" s="33">
        <f t="shared" si="9"/>
        <v>11500</v>
      </c>
      <c r="BC65" s="73">
        <v>0</v>
      </c>
      <c r="BD65" s="32">
        <v>11500</v>
      </c>
      <c r="BE65" s="74">
        <v>0</v>
      </c>
      <c r="BF65" s="74">
        <v>0</v>
      </c>
      <c r="BG65" s="32">
        <v>0</v>
      </c>
      <c r="BH65" s="75">
        <v>-10853</v>
      </c>
      <c r="BI65" s="52"/>
      <c r="BK65" s="73">
        <f t="shared" si="10"/>
        <v>0</v>
      </c>
      <c r="BL65" s="10"/>
    </row>
    <row r="66" spans="1:64" x14ac:dyDescent="0.3">
      <c r="A66" s="5" t="s">
        <v>77</v>
      </c>
      <c r="B66" s="9" t="s">
        <v>115</v>
      </c>
      <c r="C66" s="31">
        <f t="shared" si="6"/>
        <v>178358</v>
      </c>
      <c r="D66" s="70"/>
      <c r="E66" s="70"/>
      <c r="F66" s="70"/>
      <c r="G66" s="70"/>
      <c r="H66" s="70"/>
      <c r="I66" s="70"/>
      <c r="J66" s="70"/>
      <c r="K66" s="70"/>
      <c r="L66" s="33">
        <v>565</v>
      </c>
      <c r="M66" s="31">
        <v>35</v>
      </c>
      <c r="N66" s="31">
        <v>18</v>
      </c>
      <c r="O66" s="31">
        <v>29</v>
      </c>
      <c r="P66" s="31">
        <v>548</v>
      </c>
      <c r="Q66" s="31">
        <v>1030</v>
      </c>
      <c r="R66" s="31">
        <v>1739</v>
      </c>
      <c r="S66" s="31">
        <v>0</v>
      </c>
      <c r="T66" s="31">
        <v>318</v>
      </c>
      <c r="U66" s="31">
        <v>942</v>
      </c>
      <c r="V66" s="31">
        <v>329</v>
      </c>
      <c r="W66" s="31">
        <v>36</v>
      </c>
      <c r="X66" s="31">
        <v>376</v>
      </c>
      <c r="Y66" s="31">
        <v>3346</v>
      </c>
      <c r="Z66" s="31">
        <v>35189</v>
      </c>
      <c r="AA66" s="31">
        <v>12</v>
      </c>
      <c r="AB66" s="31">
        <v>345</v>
      </c>
      <c r="AC66" s="31">
        <v>8392</v>
      </c>
      <c r="AD66" s="31">
        <v>831</v>
      </c>
      <c r="AE66" s="31">
        <v>695</v>
      </c>
      <c r="AF66" s="31">
        <v>5325</v>
      </c>
      <c r="AG66" s="31">
        <v>2389</v>
      </c>
      <c r="AH66" s="31">
        <v>2159</v>
      </c>
      <c r="AI66" s="31">
        <v>1379</v>
      </c>
      <c r="AJ66" s="31">
        <v>1857</v>
      </c>
      <c r="AK66" s="31">
        <v>26</v>
      </c>
      <c r="AL66" s="31">
        <v>20</v>
      </c>
      <c r="AM66" s="31">
        <v>1532</v>
      </c>
      <c r="AN66" s="31">
        <v>1129</v>
      </c>
      <c r="AO66" s="31">
        <v>332</v>
      </c>
      <c r="AP66" s="31">
        <v>427</v>
      </c>
      <c r="AQ66" s="31">
        <v>150</v>
      </c>
      <c r="AR66" s="31">
        <v>274</v>
      </c>
      <c r="AS66" s="31">
        <v>320</v>
      </c>
      <c r="AT66" s="31">
        <v>0</v>
      </c>
      <c r="AU66" s="31">
        <v>0</v>
      </c>
      <c r="AV66" s="31">
        <v>0</v>
      </c>
      <c r="AW66" s="31">
        <v>0</v>
      </c>
      <c r="AX66" s="71">
        <f t="shared" si="7"/>
        <v>72094</v>
      </c>
      <c r="AY66" s="52"/>
      <c r="AZ66" s="34">
        <v>29015</v>
      </c>
      <c r="BA66" s="72">
        <f t="shared" si="8"/>
        <v>7776</v>
      </c>
      <c r="BB66" s="33">
        <f t="shared" si="9"/>
        <v>7776</v>
      </c>
      <c r="BC66" s="73">
        <v>0</v>
      </c>
      <c r="BD66" s="32">
        <v>7776</v>
      </c>
      <c r="BE66" s="74">
        <v>0</v>
      </c>
      <c r="BF66" s="74">
        <v>0</v>
      </c>
      <c r="BG66" s="32">
        <v>83586</v>
      </c>
      <c r="BH66" s="75">
        <v>-14113</v>
      </c>
      <c r="BI66" s="52"/>
      <c r="BK66" s="73">
        <f t="shared" si="10"/>
        <v>0</v>
      </c>
      <c r="BL66" s="10"/>
    </row>
    <row r="67" spans="1:64" x14ac:dyDescent="0.3">
      <c r="A67" s="5" t="s">
        <v>78</v>
      </c>
      <c r="B67" s="9" t="s">
        <v>116</v>
      </c>
      <c r="C67" s="31">
        <f t="shared" si="6"/>
        <v>447915</v>
      </c>
      <c r="D67" s="70"/>
      <c r="E67" s="70"/>
      <c r="F67" s="70"/>
      <c r="G67" s="70"/>
      <c r="H67" s="70"/>
      <c r="I67" s="70"/>
      <c r="J67" s="70"/>
      <c r="K67" s="70"/>
      <c r="L67" s="33">
        <v>33</v>
      </c>
      <c r="M67" s="31">
        <v>28</v>
      </c>
      <c r="N67" s="31">
        <v>3</v>
      </c>
      <c r="O67" s="31">
        <v>4</v>
      </c>
      <c r="P67" s="31">
        <v>717</v>
      </c>
      <c r="Q67" s="31">
        <v>401</v>
      </c>
      <c r="R67" s="31">
        <v>877</v>
      </c>
      <c r="S67" s="31">
        <v>0</v>
      </c>
      <c r="T67" s="31">
        <v>16</v>
      </c>
      <c r="U67" s="31">
        <v>2145</v>
      </c>
      <c r="V67" s="31">
        <v>254</v>
      </c>
      <c r="W67" s="31">
        <v>9</v>
      </c>
      <c r="X67" s="31">
        <v>129</v>
      </c>
      <c r="Y67" s="31">
        <v>2798</v>
      </c>
      <c r="Z67" s="31">
        <v>120</v>
      </c>
      <c r="AA67" s="31">
        <v>9846</v>
      </c>
      <c r="AB67" s="31">
        <v>122</v>
      </c>
      <c r="AC67" s="31">
        <v>17495</v>
      </c>
      <c r="AD67" s="31">
        <v>465</v>
      </c>
      <c r="AE67" s="31">
        <v>137</v>
      </c>
      <c r="AF67" s="31">
        <v>2239</v>
      </c>
      <c r="AG67" s="31">
        <v>1230</v>
      </c>
      <c r="AH67" s="31">
        <v>1379</v>
      </c>
      <c r="AI67" s="31">
        <v>428</v>
      </c>
      <c r="AJ67" s="31">
        <v>6520</v>
      </c>
      <c r="AK67" s="31">
        <v>260</v>
      </c>
      <c r="AL67" s="31">
        <v>110</v>
      </c>
      <c r="AM67" s="31">
        <v>2392</v>
      </c>
      <c r="AN67" s="31">
        <v>424</v>
      </c>
      <c r="AO67" s="31">
        <v>1517</v>
      </c>
      <c r="AP67" s="31">
        <v>598</v>
      </c>
      <c r="AQ67" s="31">
        <v>2099</v>
      </c>
      <c r="AR67" s="31">
        <v>148</v>
      </c>
      <c r="AS67" s="31">
        <v>475</v>
      </c>
      <c r="AT67" s="31">
        <v>0</v>
      </c>
      <c r="AU67" s="31">
        <v>0</v>
      </c>
      <c r="AV67" s="31">
        <v>0</v>
      </c>
      <c r="AW67" s="31">
        <v>0</v>
      </c>
      <c r="AX67" s="71">
        <f t="shared" si="7"/>
        <v>55418</v>
      </c>
      <c r="AY67" s="52"/>
      <c r="AZ67" s="34">
        <v>62110</v>
      </c>
      <c r="BA67" s="72">
        <f t="shared" si="8"/>
        <v>48822</v>
      </c>
      <c r="BB67" s="33">
        <f t="shared" si="9"/>
        <v>48822</v>
      </c>
      <c r="BC67" s="73">
        <v>0</v>
      </c>
      <c r="BD67" s="32">
        <v>48822</v>
      </c>
      <c r="BE67" s="74">
        <v>0</v>
      </c>
      <c r="BF67" s="74">
        <v>0</v>
      </c>
      <c r="BG67" s="32">
        <v>240929</v>
      </c>
      <c r="BH67" s="75">
        <v>40636</v>
      </c>
      <c r="BI67" s="52"/>
      <c r="BK67" s="73">
        <f t="shared" si="10"/>
        <v>0</v>
      </c>
      <c r="BL67" s="10"/>
    </row>
    <row r="68" spans="1:64" x14ac:dyDescent="0.3">
      <c r="A68" s="5" t="s">
        <v>79</v>
      </c>
      <c r="B68" s="9" t="s">
        <v>117</v>
      </c>
      <c r="C68" s="31">
        <f t="shared" si="6"/>
        <v>120314</v>
      </c>
      <c r="D68" s="70"/>
      <c r="E68" s="70"/>
      <c r="F68" s="70"/>
      <c r="G68" s="70"/>
      <c r="H68" s="70"/>
      <c r="I68" s="70"/>
      <c r="J68" s="70"/>
      <c r="K68" s="70"/>
      <c r="L68" s="33">
        <v>28</v>
      </c>
      <c r="M68" s="31">
        <v>29</v>
      </c>
      <c r="N68" s="31">
        <v>7</v>
      </c>
      <c r="O68" s="31">
        <v>4</v>
      </c>
      <c r="P68" s="31">
        <v>400</v>
      </c>
      <c r="Q68" s="31">
        <v>308</v>
      </c>
      <c r="R68" s="31">
        <v>495</v>
      </c>
      <c r="S68" s="31">
        <v>2</v>
      </c>
      <c r="T68" s="31">
        <v>2766</v>
      </c>
      <c r="U68" s="31">
        <v>4320</v>
      </c>
      <c r="V68" s="31">
        <v>1282</v>
      </c>
      <c r="W68" s="31">
        <v>21</v>
      </c>
      <c r="X68" s="31">
        <v>74</v>
      </c>
      <c r="Y68" s="31">
        <v>2059</v>
      </c>
      <c r="Z68" s="31">
        <v>553</v>
      </c>
      <c r="AA68" s="31">
        <v>10</v>
      </c>
      <c r="AB68" s="31">
        <v>25</v>
      </c>
      <c r="AC68" s="31">
        <v>659</v>
      </c>
      <c r="AD68" s="31">
        <v>92</v>
      </c>
      <c r="AE68" s="31">
        <v>352</v>
      </c>
      <c r="AF68" s="31">
        <v>1202</v>
      </c>
      <c r="AG68" s="31">
        <v>408</v>
      </c>
      <c r="AH68" s="31">
        <v>1783</v>
      </c>
      <c r="AI68" s="31">
        <v>361</v>
      </c>
      <c r="AJ68" s="31">
        <v>2603</v>
      </c>
      <c r="AK68" s="31">
        <v>158</v>
      </c>
      <c r="AL68" s="31">
        <v>52</v>
      </c>
      <c r="AM68" s="31">
        <v>1996</v>
      </c>
      <c r="AN68" s="31">
        <v>294</v>
      </c>
      <c r="AO68" s="31">
        <v>3131</v>
      </c>
      <c r="AP68" s="31">
        <v>4352</v>
      </c>
      <c r="AQ68" s="31">
        <v>3203</v>
      </c>
      <c r="AR68" s="31">
        <v>194</v>
      </c>
      <c r="AS68" s="31">
        <v>2526</v>
      </c>
      <c r="AT68" s="31">
        <v>0</v>
      </c>
      <c r="AU68" s="31">
        <v>0</v>
      </c>
      <c r="AV68" s="31">
        <v>0</v>
      </c>
      <c r="AW68" s="31">
        <v>0</v>
      </c>
      <c r="AX68" s="71">
        <f t="shared" si="7"/>
        <v>35749</v>
      </c>
      <c r="AY68" s="52"/>
      <c r="AZ68" s="34">
        <v>25650</v>
      </c>
      <c r="BA68" s="72">
        <f t="shared" si="8"/>
        <v>32110</v>
      </c>
      <c r="BB68" s="33">
        <f t="shared" si="9"/>
        <v>32110</v>
      </c>
      <c r="BC68" s="73">
        <v>0</v>
      </c>
      <c r="BD68" s="32">
        <v>32110</v>
      </c>
      <c r="BE68" s="74">
        <v>0</v>
      </c>
      <c r="BF68" s="74">
        <v>0</v>
      </c>
      <c r="BG68" s="32">
        <v>26913</v>
      </c>
      <c r="BH68" s="75">
        <v>-108</v>
      </c>
      <c r="BI68" s="52"/>
      <c r="BK68" s="73">
        <f t="shared" si="10"/>
        <v>0</v>
      </c>
      <c r="BL68" s="10"/>
    </row>
    <row r="69" spans="1:64" x14ac:dyDescent="0.3">
      <c r="A69" s="5" t="s">
        <v>80</v>
      </c>
      <c r="B69" s="9" t="s">
        <v>118</v>
      </c>
      <c r="C69" s="31">
        <f t="shared" si="6"/>
        <v>82954</v>
      </c>
      <c r="D69" s="70"/>
      <c r="E69" s="70"/>
      <c r="F69" s="70"/>
      <c r="G69" s="70"/>
      <c r="H69" s="70"/>
      <c r="I69" s="70"/>
      <c r="J69" s="70"/>
      <c r="K69" s="70"/>
      <c r="L69" s="33">
        <v>240</v>
      </c>
      <c r="M69" s="31">
        <v>8</v>
      </c>
      <c r="N69" s="31">
        <v>9</v>
      </c>
      <c r="O69" s="31">
        <v>8</v>
      </c>
      <c r="P69" s="31">
        <v>250</v>
      </c>
      <c r="Q69" s="31">
        <v>747</v>
      </c>
      <c r="R69" s="31">
        <v>316</v>
      </c>
      <c r="S69" s="31">
        <v>0</v>
      </c>
      <c r="T69" s="31">
        <v>133</v>
      </c>
      <c r="U69" s="31">
        <v>988</v>
      </c>
      <c r="V69" s="31">
        <v>220</v>
      </c>
      <c r="W69" s="31">
        <v>19</v>
      </c>
      <c r="X69" s="31">
        <v>180</v>
      </c>
      <c r="Y69" s="31">
        <v>2449</v>
      </c>
      <c r="Z69" s="31">
        <v>430</v>
      </c>
      <c r="AA69" s="31">
        <v>51</v>
      </c>
      <c r="AB69" s="31">
        <v>74</v>
      </c>
      <c r="AC69" s="31">
        <v>432</v>
      </c>
      <c r="AD69" s="31">
        <v>6479</v>
      </c>
      <c r="AE69" s="31">
        <v>371</v>
      </c>
      <c r="AF69" s="31">
        <v>5562</v>
      </c>
      <c r="AG69" s="31">
        <v>4392</v>
      </c>
      <c r="AH69" s="31">
        <v>12836</v>
      </c>
      <c r="AI69" s="31">
        <v>974</v>
      </c>
      <c r="AJ69" s="31">
        <v>5931</v>
      </c>
      <c r="AK69" s="31">
        <v>1284</v>
      </c>
      <c r="AL69" s="31">
        <v>552</v>
      </c>
      <c r="AM69" s="31">
        <v>4515</v>
      </c>
      <c r="AN69" s="31">
        <v>1334</v>
      </c>
      <c r="AO69" s="31">
        <v>118</v>
      </c>
      <c r="AP69" s="31">
        <v>1194</v>
      </c>
      <c r="AQ69" s="31">
        <v>1772</v>
      </c>
      <c r="AR69" s="31">
        <v>491</v>
      </c>
      <c r="AS69" s="31">
        <v>133</v>
      </c>
      <c r="AT69" s="31">
        <v>0</v>
      </c>
      <c r="AU69" s="31">
        <v>0</v>
      </c>
      <c r="AV69" s="31">
        <v>0</v>
      </c>
      <c r="AW69" s="31">
        <v>0</v>
      </c>
      <c r="AX69" s="71">
        <f t="shared" si="7"/>
        <v>54492</v>
      </c>
      <c r="AY69" s="52"/>
      <c r="AZ69" s="34">
        <v>929</v>
      </c>
      <c r="BA69" s="72">
        <f t="shared" si="8"/>
        <v>0</v>
      </c>
      <c r="BB69" s="33">
        <f t="shared" si="9"/>
        <v>0</v>
      </c>
      <c r="BC69" s="73">
        <v>0</v>
      </c>
      <c r="BD69" s="32">
        <v>0</v>
      </c>
      <c r="BE69" s="74">
        <v>0</v>
      </c>
      <c r="BF69" s="74">
        <v>0</v>
      </c>
      <c r="BG69" s="32">
        <v>27286</v>
      </c>
      <c r="BH69" s="75">
        <v>247</v>
      </c>
      <c r="BI69" s="52"/>
      <c r="BK69" s="73">
        <f t="shared" si="10"/>
        <v>0</v>
      </c>
      <c r="BL69" s="10"/>
    </row>
    <row r="70" spans="1:64" x14ac:dyDescent="0.3">
      <c r="A70" s="5" t="s">
        <v>81</v>
      </c>
      <c r="B70" s="9" t="s">
        <v>119</v>
      </c>
      <c r="C70" s="31">
        <f t="shared" si="6"/>
        <v>266783</v>
      </c>
      <c r="D70" s="70"/>
      <c r="E70" s="70"/>
      <c r="F70" s="70"/>
      <c r="G70" s="70"/>
      <c r="H70" s="70"/>
      <c r="I70" s="70"/>
      <c r="J70" s="70"/>
      <c r="K70" s="70"/>
      <c r="L70" s="33">
        <v>711</v>
      </c>
      <c r="M70" s="31">
        <v>21</v>
      </c>
      <c r="N70" s="31">
        <v>172</v>
      </c>
      <c r="O70" s="31">
        <v>18</v>
      </c>
      <c r="P70" s="31">
        <v>2592</v>
      </c>
      <c r="Q70" s="31">
        <v>3501</v>
      </c>
      <c r="R70" s="31">
        <v>2649</v>
      </c>
      <c r="S70" s="31">
        <v>0</v>
      </c>
      <c r="T70" s="31">
        <v>1865</v>
      </c>
      <c r="U70" s="31">
        <v>2521</v>
      </c>
      <c r="V70" s="31">
        <v>986</v>
      </c>
      <c r="W70" s="31">
        <v>155</v>
      </c>
      <c r="X70" s="31">
        <v>3768</v>
      </c>
      <c r="Y70" s="31">
        <v>5447</v>
      </c>
      <c r="Z70" s="31">
        <v>1963</v>
      </c>
      <c r="AA70" s="31">
        <v>549</v>
      </c>
      <c r="AB70" s="31">
        <v>790</v>
      </c>
      <c r="AC70" s="31">
        <v>2631</v>
      </c>
      <c r="AD70" s="31">
        <v>50833</v>
      </c>
      <c r="AE70" s="31">
        <v>2605</v>
      </c>
      <c r="AF70" s="31">
        <v>2377</v>
      </c>
      <c r="AG70" s="31">
        <v>14867</v>
      </c>
      <c r="AH70" s="31">
        <v>4701</v>
      </c>
      <c r="AI70" s="31">
        <v>8466</v>
      </c>
      <c r="AJ70" s="31">
        <v>7787</v>
      </c>
      <c r="AK70" s="31">
        <v>2665</v>
      </c>
      <c r="AL70" s="31">
        <v>395</v>
      </c>
      <c r="AM70" s="31">
        <v>4211</v>
      </c>
      <c r="AN70" s="31">
        <v>783</v>
      </c>
      <c r="AO70" s="31">
        <v>7025</v>
      </c>
      <c r="AP70" s="31">
        <v>2877</v>
      </c>
      <c r="AQ70" s="31">
        <v>5024</v>
      </c>
      <c r="AR70" s="31">
        <v>796</v>
      </c>
      <c r="AS70" s="31">
        <v>4571</v>
      </c>
      <c r="AT70" s="31">
        <v>0</v>
      </c>
      <c r="AU70" s="31">
        <v>0</v>
      </c>
      <c r="AV70" s="31">
        <v>0</v>
      </c>
      <c r="AW70" s="31">
        <v>0</v>
      </c>
      <c r="AX70" s="71">
        <f t="shared" si="7"/>
        <v>150322</v>
      </c>
      <c r="AY70" s="52"/>
      <c r="AZ70" s="34">
        <v>64545</v>
      </c>
      <c r="BA70" s="72">
        <f t="shared" si="8"/>
        <v>51916</v>
      </c>
      <c r="BB70" s="33">
        <f t="shared" si="9"/>
        <v>51916</v>
      </c>
      <c r="BC70" s="73">
        <v>55</v>
      </c>
      <c r="BD70" s="32">
        <v>51861</v>
      </c>
      <c r="BE70" s="74">
        <v>0</v>
      </c>
      <c r="BF70" s="74">
        <v>0</v>
      </c>
      <c r="BG70" s="32">
        <v>0</v>
      </c>
      <c r="BH70" s="75">
        <v>0</v>
      </c>
      <c r="BI70" s="52"/>
      <c r="BK70" s="73">
        <f t="shared" si="10"/>
        <v>0</v>
      </c>
      <c r="BL70" s="10"/>
    </row>
    <row r="71" spans="1:64" x14ac:dyDescent="0.3">
      <c r="A71" s="5" t="s">
        <v>82</v>
      </c>
      <c r="B71" s="9" t="s">
        <v>120</v>
      </c>
      <c r="C71" s="31">
        <f t="shared" si="6"/>
        <v>86128</v>
      </c>
      <c r="D71" s="70"/>
      <c r="E71" s="70"/>
      <c r="F71" s="70"/>
      <c r="G71" s="70"/>
      <c r="H71" s="70"/>
      <c r="I71" s="70"/>
      <c r="J71" s="70"/>
      <c r="K71" s="70"/>
      <c r="L71" s="33">
        <v>27</v>
      </c>
      <c r="M71" s="31">
        <v>0</v>
      </c>
      <c r="N71" s="31">
        <v>2</v>
      </c>
      <c r="O71" s="31">
        <v>0</v>
      </c>
      <c r="P71" s="31">
        <v>11</v>
      </c>
      <c r="Q71" s="31">
        <v>364</v>
      </c>
      <c r="R71" s="31">
        <v>1223</v>
      </c>
      <c r="S71" s="31">
        <v>0</v>
      </c>
      <c r="T71" s="31">
        <v>502</v>
      </c>
      <c r="U71" s="31">
        <v>113</v>
      </c>
      <c r="V71" s="31">
        <v>374</v>
      </c>
      <c r="W71" s="31">
        <v>25</v>
      </c>
      <c r="X71" s="31">
        <v>212</v>
      </c>
      <c r="Y71" s="31">
        <v>322</v>
      </c>
      <c r="Z71" s="31">
        <v>42</v>
      </c>
      <c r="AA71" s="31">
        <v>67</v>
      </c>
      <c r="AB71" s="31">
        <v>387</v>
      </c>
      <c r="AC71" s="31">
        <v>28</v>
      </c>
      <c r="AD71" s="31">
        <v>91</v>
      </c>
      <c r="AE71" s="31">
        <v>300</v>
      </c>
      <c r="AF71" s="31">
        <v>767</v>
      </c>
      <c r="AG71" s="31">
        <v>1730</v>
      </c>
      <c r="AH71" s="31">
        <v>597</v>
      </c>
      <c r="AI71" s="31">
        <v>3291</v>
      </c>
      <c r="AJ71" s="31">
        <v>203</v>
      </c>
      <c r="AK71" s="31">
        <v>244</v>
      </c>
      <c r="AL71" s="31">
        <v>49</v>
      </c>
      <c r="AM71" s="31">
        <v>377</v>
      </c>
      <c r="AN71" s="31">
        <v>308</v>
      </c>
      <c r="AO71" s="31">
        <v>3540</v>
      </c>
      <c r="AP71" s="31">
        <v>926</v>
      </c>
      <c r="AQ71" s="31">
        <v>825</v>
      </c>
      <c r="AR71" s="31">
        <v>7</v>
      </c>
      <c r="AS71" s="31">
        <v>4247</v>
      </c>
      <c r="AT71" s="31">
        <v>0</v>
      </c>
      <c r="AU71" s="31">
        <v>0</v>
      </c>
      <c r="AV71" s="31">
        <v>0</v>
      </c>
      <c r="AW71" s="31">
        <v>0</v>
      </c>
      <c r="AX71" s="71">
        <f t="shared" si="7"/>
        <v>21201</v>
      </c>
      <c r="AY71" s="52"/>
      <c r="AZ71" s="34">
        <v>0</v>
      </c>
      <c r="BA71" s="72">
        <f t="shared" si="8"/>
        <v>64812</v>
      </c>
      <c r="BB71" s="33">
        <f t="shared" si="9"/>
        <v>64106</v>
      </c>
      <c r="BC71" s="73">
        <v>29347</v>
      </c>
      <c r="BD71" s="32">
        <v>34759</v>
      </c>
      <c r="BE71" s="74">
        <v>706</v>
      </c>
      <c r="BF71" s="74">
        <v>0</v>
      </c>
      <c r="BG71" s="32">
        <v>0</v>
      </c>
      <c r="BH71" s="75">
        <v>115</v>
      </c>
      <c r="BI71" s="52"/>
      <c r="BK71" s="73">
        <f t="shared" si="10"/>
        <v>0</v>
      </c>
      <c r="BL71" s="10"/>
    </row>
    <row r="72" spans="1:64" x14ac:dyDescent="0.3">
      <c r="A72" s="5" t="s">
        <v>83</v>
      </c>
      <c r="B72" s="9" t="s">
        <v>121</v>
      </c>
      <c r="C72" s="31">
        <f t="shared" si="6"/>
        <v>392154</v>
      </c>
      <c r="D72" s="70"/>
      <c r="E72" s="70"/>
      <c r="F72" s="70"/>
      <c r="G72" s="70"/>
      <c r="H72" s="70"/>
      <c r="I72" s="70"/>
      <c r="J72" s="70"/>
      <c r="K72" s="70"/>
      <c r="L72" s="33">
        <v>104</v>
      </c>
      <c r="M72" s="31">
        <v>11</v>
      </c>
      <c r="N72" s="31">
        <v>3</v>
      </c>
      <c r="O72" s="31">
        <v>0</v>
      </c>
      <c r="P72" s="31">
        <v>480</v>
      </c>
      <c r="Q72" s="31">
        <v>382</v>
      </c>
      <c r="R72" s="31">
        <v>640</v>
      </c>
      <c r="S72" s="31">
        <v>0</v>
      </c>
      <c r="T72" s="31">
        <v>21</v>
      </c>
      <c r="U72" s="31">
        <v>250</v>
      </c>
      <c r="V72" s="31">
        <v>85</v>
      </c>
      <c r="W72" s="31">
        <v>75</v>
      </c>
      <c r="X72" s="31">
        <v>168</v>
      </c>
      <c r="Y72" s="31">
        <v>402</v>
      </c>
      <c r="Z72" s="31">
        <v>80</v>
      </c>
      <c r="AA72" s="31">
        <v>0</v>
      </c>
      <c r="AB72" s="31">
        <v>13</v>
      </c>
      <c r="AC72" s="31">
        <v>98</v>
      </c>
      <c r="AD72" s="31">
        <v>97</v>
      </c>
      <c r="AE72" s="31">
        <v>283</v>
      </c>
      <c r="AF72" s="31">
        <v>632</v>
      </c>
      <c r="AG72" s="31">
        <v>3475</v>
      </c>
      <c r="AH72" s="31">
        <v>2404</v>
      </c>
      <c r="AI72" s="31">
        <v>458</v>
      </c>
      <c r="AJ72" s="31">
        <v>3002</v>
      </c>
      <c r="AK72" s="31">
        <v>1098</v>
      </c>
      <c r="AL72" s="31">
        <v>2609</v>
      </c>
      <c r="AM72" s="31">
        <v>2024</v>
      </c>
      <c r="AN72" s="31">
        <v>280</v>
      </c>
      <c r="AO72" s="31">
        <v>62</v>
      </c>
      <c r="AP72" s="31">
        <v>1025</v>
      </c>
      <c r="AQ72" s="31">
        <v>703</v>
      </c>
      <c r="AR72" s="31">
        <v>146</v>
      </c>
      <c r="AS72" s="31">
        <v>291</v>
      </c>
      <c r="AT72" s="31">
        <v>0</v>
      </c>
      <c r="AU72" s="31">
        <v>0</v>
      </c>
      <c r="AV72" s="31">
        <v>0</v>
      </c>
      <c r="AW72" s="31">
        <v>0</v>
      </c>
      <c r="AX72" s="71">
        <f t="shared" si="7"/>
        <v>21401</v>
      </c>
      <c r="AY72" s="52"/>
      <c r="AZ72" s="34">
        <v>1559</v>
      </c>
      <c r="BA72" s="72">
        <f t="shared" si="8"/>
        <v>4516</v>
      </c>
      <c r="BB72" s="33">
        <f t="shared" si="9"/>
        <v>4487</v>
      </c>
      <c r="BC72" s="73">
        <v>0</v>
      </c>
      <c r="BD72" s="32">
        <v>4487</v>
      </c>
      <c r="BE72" s="74">
        <v>29</v>
      </c>
      <c r="BF72" s="74">
        <v>0</v>
      </c>
      <c r="BG72" s="32">
        <v>376635</v>
      </c>
      <c r="BH72" s="75">
        <v>-11957</v>
      </c>
      <c r="BI72" s="52"/>
      <c r="BK72" s="73">
        <f t="shared" si="10"/>
        <v>0</v>
      </c>
      <c r="BL72" s="10"/>
    </row>
    <row r="73" spans="1:64" x14ac:dyDescent="0.3">
      <c r="A73" s="5" t="s">
        <v>84</v>
      </c>
      <c r="B73" s="9" t="s">
        <v>122</v>
      </c>
      <c r="C73" s="31">
        <f t="shared" si="6"/>
        <v>31701</v>
      </c>
      <c r="D73" s="70"/>
      <c r="E73" s="70"/>
      <c r="F73" s="70"/>
      <c r="G73" s="70"/>
      <c r="H73" s="70"/>
      <c r="I73" s="70"/>
      <c r="J73" s="70"/>
      <c r="K73" s="70"/>
      <c r="L73" s="33">
        <v>43</v>
      </c>
      <c r="M73" s="31">
        <v>1</v>
      </c>
      <c r="N73" s="31">
        <v>4</v>
      </c>
      <c r="O73" s="31">
        <v>6</v>
      </c>
      <c r="P73" s="31">
        <v>48</v>
      </c>
      <c r="Q73" s="31">
        <v>138</v>
      </c>
      <c r="R73" s="31">
        <v>78</v>
      </c>
      <c r="S73" s="31">
        <v>0</v>
      </c>
      <c r="T73" s="31">
        <v>0</v>
      </c>
      <c r="U73" s="31">
        <v>74</v>
      </c>
      <c r="V73" s="31">
        <v>42</v>
      </c>
      <c r="W73" s="31">
        <v>3</v>
      </c>
      <c r="X73" s="31">
        <v>70</v>
      </c>
      <c r="Y73" s="31">
        <v>953</v>
      </c>
      <c r="Z73" s="31">
        <v>94</v>
      </c>
      <c r="AA73" s="31">
        <v>2</v>
      </c>
      <c r="AB73" s="31">
        <v>11</v>
      </c>
      <c r="AC73" s="31">
        <v>97</v>
      </c>
      <c r="AD73" s="31">
        <v>1066</v>
      </c>
      <c r="AE73" s="31">
        <v>56</v>
      </c>
      <c r="AF73" s="31">
        <v>558</v>
      </c>
      <c r="AG73" s="31">
        <v>829</v>
      </c>
      <c r="AH73" s="31">
        <v>6666</v>
      </c>
      <c r="AI73" s="31">
        <v>208</v>
      </c>
      <c r="AJ73" s="31">
        <v>2664</v>
      </c>
      <c r="AK73" s="31">
        <v>2394</v>
      </c>
      <c r="AL73" s="31">
        <v>938</v>
      </c>
      <c r="AM73" s="31">
        <v>935</v>
      </c>
      <c r="AN73" s="31">
        <v>256</v>
      </c>
      <c r="AO73" s="31">
        <v>1485</v>
      </c>
      <c r="AP73" s="31">
        <v>250</v>
      </c>
      <c r="AQ73" s="31">
        <v>385</v>
      </c>
      <c r="AR73" s="31">
        <v>98</v>
      </c>
      <c r="AS73" s="31">
        <v>68</v>
      </c>
      <c r="AT73" s="31">
        <v>0</v>
      </c>
      <c r="AU73" s="31">
        <v>0</v>
      </c>
      <c r="AV73" s="31">
        <v>0</v>
      </c>
      <c r="AW73" s="31">
        <v>0</v>
      </c>
      <c r="AX73" s="71">
        <f t="shared" si="7"/>
        <v>20520</v>
      </c>
      <c r="AY73" s="52"/>
      <c r="AZ73" s="34">
        <v>166</v>
      </c>
      <c r="BA73" s="72">
        <f t="shared" si="8"/>
        <v>11015</v>
      </c>
      <c r="BB73" s="33">
        <f t="shared" si="9"/>
        <v>11015</v>
      </c>
      <c r="BC73" s="73">
        <v>0</v>
      </c>
      <c r="BD73" s="32">
        <v>11015</v>
      </c>
      <c r="BE73" s="74">
        <v>0</v>
      </c>
      <c r="BF73" s="74">
        <v>0</v>
      </c>
      <c r="BG73" s="32">
        <v>0</v>
      </c>
      <c r="BH73" s="75">
        <v>0</v>
      </c>
      <c r="BI73" s="52"/>
      <c r="BK73" s="73">
        <f t="shared" si="10"/>
        <v>0</v>
      </c>
      <c r="BL73" s="10"/>
    </row>
    <row r="74" spans="1:64" x14ac:dyDescent="0.3">
      <c r="A74" s="5" t="s">
        <v>85</v>
      </c>
      <c r="B74" s="9" t="s">
        <v>123</v>
      </c>
      <c r="C74" s="31">
        <f t="shared" si="6"/>
        <v>417484</v>
      </c>
      <c r="D74" s="70"/>
      <c r="E74" s="70"/>
      <c r="F74" s="70"/>
      <c r="G74" s="70"/>
      <c r="H74" s="70"/>
      <c r="I74" s="70"/>
      <c r="J74" s="70"/>
      <c r="K74" s="70"/>
      <c r="L74" s="33">
        <v>2202</v>
      </c>
      <c r="M74" s="31">
        <v>358</v>
      </c>
      <c r="N74" s="31">
        <v>451</v>
      </c>
      <c r="O74" s="31">
        <v>20</v>
      </c>
      <c r="P74" s="31">
        <v>962</v>
      </c>
      <c r="Q74" s="31">
        <v>6404</v>
      </c>
      <c r="R74" s="31">
        <v>4691</v>
      </c>
      <c r="S74" s="31">
        <v>0</v>
      </c>
      <c r="T74" s="31">
        <v>863</v>
      </c>
      <c r="U74" s="31">
        <v>1466</v>
      </c>
      <c r="V74" s="31">
        <v>6245</v>
      </c>
      <c r="W74" s="31">
        <v>292</v>
      </c>
      <c r="X74" s="31">
        <v>1912</v>
      </c>
      <c r="Y74" s="31">
        <v>14312</v>
      </c>
      <c r="Z74" s="31">
        <v>5049</v>
      </c>
      <c r="AA74" s="31">
        <v>2730</v>
      </c>
      <c r="AB74" s="31">
        <v>3766</v>
      </c>
      <c r="AC74" s="31">
        <v>2042</v>
      </c>
      <c r="AD74" s="31">
        <v>679</v>
      </c>
      <c r="AE74" s="31">
        <v>209</v>
      </c>
      <c r="AF74" s="31">
        <v>5865</v>
      </c>
      <c r="AG74" s="31">
        <v>78653</v>
      </c>
      <c r="AH74" s="31">
        <v>18946</v>
      </c>
      <c r="AI74" s="31">
        <v>3703</v>
      </c>
      <c r="AJ74" s="31">
        <v>5494</v>
      </c>
      <c r="AK74" s="31">
        <v>2340</v>
      </c>
      <c r="AL74" s="31">
        <v>567</v>
      </c>
      <c r="AM74" s="31">
        <v>7538</v>
      </c>
      <c r="AN74" s="31">
        <v>2043</v>
      </c>
      <c r="AO74" s="31">
        <v>5306</v>
      </c>
      <c r="AP74" s="31">
        <v>2217</v>
      </c>
      <c r="AQ74" s="31">
        <v>699</v>
      </c>
      <c r="AR74" s="31">
        <v>405</v>
      </c>
      <c r="AS74" s="31">
        <v>2711</v>
      </c>
      <c r="AT74" s="31">
        <v>0</v>
      </c>
      <c r="AU74" s="31">
        <v>0</v>
      </c>
      <c r="AV74" s="31">
        <v>0</v>
      </c>
      <c r="AW74" s="31">
        <v>0</v>
      </c>
      <c r="AX74" s="71">
        <f t="shared" si="7"/>
        <v>191140</v>
      </c>
      <c r="AY74" s="52"/>
      <c r="AZ74" s="34">
        <v>129321</v>
      </c>
      <c r="BA74" s="72">
        <f t="shared" si="8"/>
        <v>97023</v>
      </c>
      <c r="BB74" s="33">
        <f t="shared" si="9"/>
        <v>97023</v>
      </c>
      <c r="BC74" s="73">
        <v>0</v>
      </c>
      <c r="BD74" s="32">
        <v>97023</v>
      </c>
      <c r="BE74" s="74">
        <v>0</v>
      </c>
      <c r="BF74" s="74">
        <v>0</v>
      </c>
      <c r="BG74" s="32">
        <v>0</v>
      </c>
      <c r="BH74" s="75">
        <v>0</v>
      </c>
      <c r="BI74" s="52"/>
      <c r="BK74" s="73">
        <f t="shared" si="10"/>
        <v>0</v>
      </c>
      <c r="BL74" s="10"/>
    </row>
    <row r="75" spans="1:64" x14ac:dyDescent="0.3">
      <c r="A75" s="5" t="s">
        <v>86</v>
      </c>
      <c r="B75" s="9" t="s">
        <v>124</v>
      </c>
      <c r="C75" s="31">
        <f t="shared" si="6"/>
        <v>433257</v>
      </c>
      <c r="D75" s="70"/>
      <c r="E75" s="70"/>
      <c r="F75" s="70"/>
      <c r="G75" s="70"/>
      <c r="H75" s="70"/>
      <c r="I75" s="70"/>
      <c r="J75" s="70"/>
      <c r="K75" s="70"/>
      <c r="L75" s="33">
        <v>3005</v>
      </c>
      <c r="M75" s="31">
        <v>4</v>
      </c>
      <c r="N75" s="31">
        <v>42</v>
      </c>
      <c r="O75" s="31">
        <v>4</v>
      </c>
      <c r="P75" s="31">
        <v>876</v>
      </c>
      <c r="Q75" s="31">
        <v>706</v>
      </c>
      <c r="R75" s="31">
        <v>176</v>
      </c>
      <c r="S75" s="31">
        <v>0</v>
      </c>
      <c r="T75" s="31">
        <v>877</v>
      </c>
      <c r="U75" s="31">
        <v>88</v>
      </c>
      <c r="V75" s="31">
        <v>58</v>
      </c>
      <c r="W75" s="31">
        <v>37</v>
      </c>
      <c r="X75" s="31">
        <v>39</v>
      </c>
      <c r="Y75" s="31">
        <v>91</v>
      </c>
      <c r="Z75" s="31">
        <v>65</v>
      </c>
      <c r="AA75" s="31">
        <v>4</v>
      </c>
      <c r="AB75" s="31">
        <v>81</v>
      </c>
      <c r="AC75" s="31">
        <v>845</v>
      </c>
      <c r="AD75" s="31">
        <v>1029</v>
      </c>
      <c r="AE75" s="31">
        <v>440</v>
      </c>
      <c r="AF75" s="31">
        <v>2256</v>
      </c>
      <c r="AG75" s="31">
        <v>5730</v>
      </c>
      <c r="AH75" s="31">
        <v>5764</v>
      </c>
      <c r="AI75" s="31">
        <v>297</v>
      </c>
      <c r="AJ75" s="31">
        <v>2918</v>
      </c>
      <c r="AK75" s="31">
        <v>1029</v>
      </c>
      <c r="AL75" s="31">
        <v>471</v>
      </c>
      <c r="AM75" s="31">
        <v>10193</v>
      </c>
      <c r="AN75" s="31">
        <v>2119</v>
      </c>
      <c r="AO75" s="31">
        <v>9287</v>
      </c>
      <c r="AP75" s="31">
        <v>3954</v>
      </c>
      <c r="AQ75" s="31">
        <v>843</v>
      </c>
      <c r="AR75" s="31">
        <v>869</v>
      </c>
      <c r="AS75" s="31">
        <v>401</v>
      </c>
      <c r="AT75" s="31">
        <v>0</v>
      </c>
      <c r="AU75" s="31">
        <v>0</v>
      </c>
      <c r="AV75" s="31">
        <v>0</v>
      </c>
      <c r="AW75" s="31">
        <v>0</v>
      </c>
      <c r="AX75" s="71">
        <f t="shared" si="7"/>
        <v>54598</v>
      </c>
      <c r="AY75" s="52"/>
      <c r="AZ75" s="34">
        <v>7531</v>
      </c>
      <c r="BA75" s="72">
        <f t="shared" si="8"/>
        <v>371128</v>
      </c>
      <c r="BB75" s="33">
        <f t="shared" si="9"/>
        <v>371128</v>
      </c>
      <c r="BC75" s="73">
        <v>0</v>
      </c>
      <c r="BD75" s="32">
        <v>371128</v>
      </c>
      <c r="BE75" s="74">
        <v>0</v>
      </c>
      <c r="BF75" s="74">
        <v>0</v>
      </c>
      <c r="BG75" s="32">
        <v>0</v>
      </c>
      <c r="BH75" s="75">
        <v>0</v>
      </c>
      <c r="BI75" s="52"/>
      <c r="BK75" s="73">
        <f t="shared" si="10"/>
        <v>0</v>
      </c>
      <c r="BL75" s="10"/>
    </row>
    <row r="76" spans="1:64" x14ac:dyDescent="0.3">
      <c r="A76" s="5" t="s">
        <v>87</v>
      </c>
      <c r="B76" s="9" t="s">
        <v>125</v>
      </c>
      <c r="C76" s="31">
        <f t="shared" si="6"/>
        <v>366827</v>
      </c>
      <c r="D76" s="70"/>
      <c r="E76" s="70"/>
      <c r="F76" s="70"/>
      <c r="G76" s="70"/>
      <c r="H76" s="70"/>
      <c r="I76" s="70"/>
      <c r="J76" s="70"/>
      <c r="K76" s="70"/>
      <c r="L76" s="33">
        <v>162</v>
      </c>
      <c r="M76" s="31">
        <v>45</v>
      </c>
      <c r="N76" s="31">
        <v>137</v>
      </c>
      <c r="O76" s="31">
        <v>3</v>
      </c>
      <c r="P76" s="31">
        <v>219</v>
      </c>
      <c r="Q76" s="31">
        <v>843</v>
      </c>
      <c r="R76" s="31">
        <v>226</v>
      </c>
      <c r="S76" s="31">
        <v>13</v>
      </c>
      <c r="T76" s="31">
        <v>856</v>
      </c>
      <c r="U76" s="31">
        <v>660</v>
      </c>
      <c r="V76" s="31">
        <v>368</v>
      </c>
      <c r="W76" s="31">
        <v>35</v>
      </c>
      <c r="X76" s="31">
        <v>91</v>
      </c>
      <c r="Y76" s="31">
        <v>829</v>
      </c>
      <c r="Z76" s="31">
        <v>333</v>
      </c>
      <c r="AA76" s="31">
        <v>186</v>
      </c>
      <c r="AB76" s="31">
        <v>166</v>
      </c>
      <c r="AC76" s="31">
        <v>696</v>
      </c>
      <c r="AD76" s="31">
        <v>704</v>
      </c>
      <c r="AE76" s="31">
        <v>151</v>
      </c>
      <c r="AF76" s="31">
        <v>1765</v>
      </c>
      <c r="AG76" s="31">
        <v>18102</v>
      </c>
      <c r="AH76" s="31">
        <v>3625</v>
      </c>
      <c r="AI76" s="31">
        <v>4402</v>
      </c>
      <c r="AJ76" s="31">
        <v>17828</v>
      </c>
      <c r="AK76" s="31">
        <v>4021</v>
      </c>
      <c r="AL76" s="31">
        <v>662</v>
      </c>
      <c r="AM76" s="31">
        <v>16138</v>
      </c>
      <c r="AN76" s="31">
        <v>2716</v>
      </c>
      <c r="AO76" s="31">
        <v>23224</v>
      </c>
      <c r="AP76" s="31">
        <v>1979</v>
      </c>
      <c r="AQ76" s="31">
        <v>2084</v>
      </c>
      <c r="AR76" s="31">
        <v>482</v>
      </c>
      <c r="AS76" s="31">
        <v>3028</v>
      </c>
      <c r="AT76" s="31">
        <v>0</v>
      </c>
      <c r="AU76" s="31">
        <v>0</v>
      </c>
      <c r="AV76" s="31">
        <v>0</v>
      </c>
      <c r="AW76" s="31">
        <v>0</v>
      </c>
      <c r="AX76" s="71">
        <f t="shared" si="7"/>
        <v>106779</v>
      </c>
      <c r="AY76" s="52"/>
      <c r="AZ76" s="34">
        <v>21288</v>
      </c>
      <c r="BA76" s="72">
        <f t="shared" si="8"/>
        <v>203037</v>
      </c>
      <c r="BB76" s="33">
        <f t="shared" si="9"/>
        <v>203037</v>
      </c>
      <c r="BC76" s="73">
        <v>0</v>
      </c>
      <c r="BD76" s="32">
        <v>203037</v>
      </c>
      <c r="BE76" s="74">
        <v>0</v>
      </c>
      <c r="BF76" s="74">
        <v>0</v>
      </c>
      <c r="BG76" s="32">
        <v>37916</v>
      </c>
      <c r="BH76" s="75">
        <v>-2193</v>
      </c>
      <c r="BI76" s="52"/>
      <c r="BK76" s="73">
        <f t="shared" si="10"/>
        <v>0</v>
      </c>
      <c r="BL76" s="10"/>
    </row>
    <row r="77" spans="1:64" x14ac:dyDescent="0.3">
      <c r="A77" s="5" t="s">
        <v>88</v>
      </c>
      <c r="B77" s="9" t="s">
        <v>126</v>
      </c>
      <c r="C77" s="31">
        <f t="shared" si="6"/>
        <v>170353</v>
      </c>
      <c r="D77" s="70"/>
      <c r="E77" s="70"/>
      <c r="F77" s="70"/>
      <c r="G77" s="70"/>
      <c r="H77" s="70"/>
      <c r="I77" s="70"/>
      <c r="J77" s="70"/>
      <c r="K77" s="70"/>
      <c r="L77" s="33">
        <v>267</v>
      </c>
      <c r="M77" s="31">
        <v>828</v>
      </c>
      <c r="N77" s="31">
        <v>32</v>
      </c>
      <c r="O77" s="31">
        <v>17</v>
      </c>
      <c r="P77" s="31">
        <v>694</v>
      </c>
      <c r="Q77" s="31">
        <v>1472</v>
      </c>
      <c r="R77" s="31">
        <v>1093</v>
      </c>
      <c r="S77" s="31">
        <v>0</v>
      </c>
      <c r="T77" s="31">
        <v>127</v>
      </c>
      <c r="U77" s="31">
        <v>549</v>
      </c>
      <c r="V77" s="31">
        <v>467</v>
      </c>
      <c r="W77" s="31">
        <v>705</v>
      </c>
      <c r="X77" s="31">
        <v>1011</v>
      </c>
      <c r="Y77" s="31">
        <v>902</v>
      </c>
      <c r="Z77" s="31">
        <v>680</v>
      </c>
      <c r="AA77" s="31">
        <v>10</v>
      </c>
      <c r="AB77" s="31">
        <v>1487</v>
      </c>
      <c r="AC77" s="31">
        <v>1332</v>
      </c>
      <c r="AD77" s="31">
        <v>4866</v>
      </c>
      <c r="AE77" s="31">
        <v>299</v>
      </c>
      <c r="AF77" s="31">
        <v>4706</v>
      </c>
      <c r="AG77" s="31">
        <v>26526</v>
      </c>
      <c r="AH77" s="31">
        <v>11411</v>
      </c>
      <c r="AI77" s="31">
        <v>2395</v>
      </c>
      <c r="AJ77" s="31">
        <v>4126</v>
      </c>
      <c r="AK77" s="31">
        <v>12898</v>
      </c>
      <c r="AL77" s="31">
        <v>222</v>
      </c>
      <c r="AM77" s="31">
        <v>2845</v>
      </c>
      <c r="AN77" s="31">
        <v>2179</v>
      </c>
      <c r="AO77" s="31">
        <v>1981</v>
      </c>
      <c r="AP77" s="31">
        <v>547</v>
      </c>
      <c r="AQ77" s="31">
        <v>508</v>
      </c>
      <c r="AR77" s="31">
        <v>689</v>
      </c>
      <c r="AS77" s="31">
        <v>484</v>
      </c>
      <c r="AT77" s="31">
        <v>0</v>
      </c>
      <c r="AU77" s="31">
        <v>0</v>
      </c>
      <c r="AV77" s="31">
        <v>0</v>
      </c>
      <c r="AW77" s="31">
        <v>0</v>
      </c>
      <c r="AX77" s="71">
        <f t="shared" si="7"/>
        <v>88355</v>
      </c>
      <c r="AY77" s="52"/>
      <c r="AZ77" s="34">
        <v>43008</v>
      </c>
      <c r="BA77" s="72">
        <f t="shared" si="8"/>
        <v>38990</v>
      </c>
      <c r="BB77" s="33">
        <f t="shared" si="9"/>
        <v>30038</v>
      </c>
      <c r="BC77" s="73">
        <v>0</v>
      </c>
      <c r="BD77" s="32">
        <v>30038</v>
      </c>
      <c r="BE77" s="74">
        <v>8952</v>
      </c>
      <c r="BF77" s="74">
        <v>0</v>
      </c>
      <c r="BG77" s="32">
        <v>0</v>
      </c>
      <c r="BH77" s="75">
        <v>0</v>
      </c>
      <c r="BI77" s="52"/>
      <c r="BK77" s="73">
        <f t="shared" si="10"/>
        <v>0</v>
      </c>
      <c r="BL77" s="10"/>
    </row>
    <row r="78" spans="1:64" x14ac:dyDescent="0.3">
      <c r="A78" s="5" t="s">
        <v>89</v>
      </c>
      <c r="B78" s="9" t="s">
        <v>127</v>
      </c>
      <c r="C78" s="31">
        <f t="shared" si="6"/>
        <v>263032</v>
      </c>
      <c r="D78" s="70"/>
      <c r="E78" s="70"/>
      <c r="F78" s="70"/>
      <c r="G78" s="70"/>
      <c r="H78" s="70"/>
      <c r="I78" s="70"/>
      <c r="J78" s="70"/>
      <c r="K78" s="70"/>
      <c r="L78" s="33">
        <v>6797</v>
      </c>
      <c r="M78" s="31">
        <v>9</v>
      </c>
      <c r="N78" s="31">
        <v>0</v>
      </c>
      <c r="O78" s="31">
        <v>4</v>
      </c>
      <c r="P78" s="31">
        <v>148</v>
      </c>
      <c r="Q78" s="31">
        <v>2134</v>
      </c>
      <c r="R78" s="31">
        <v>444</v>
      </c>
      <c r="S78" s="31">
        <v>0</v>
      </c>
      <c r="T78" s="31">
        <v>453</v>
      </c>
      <c r="U78" s="31">
        <v>325</v>
      </c>
      <c r="V78" s="31">
        <v>65</v>
      </c>
      <c r="W78" s="31">
        <v>94</v>
      </c>
      <c r="X78" s="31">
        <v>82</v>
      </c>
      <c r="Y78" s="31">
        <v>166</v>
      </c>
      <c r="Z78" s="31">
        <v>179</v>
      </c>
      <c r="AA78" s="31">
        <v>12</v>
      </c>
      <c r="AB78" s="31">
        <v>231</v>
      </c>
      <c r="AC78" s="31">
        <v>2972</v>
      </c>
      <c r="AD78" s="31">
        <v>77</v>
      </c>
      <c r="AE78" s="31">
        <v>156</v>
      </c>
      <c r="AF78" s="31">
        <v>1584</v>
      </c>
      <c r="AG78" s="31">
        <v>14958</v>
      </c>
      <c r="AH78" s="31">
        <v>7850</v>
      </c>
      <c r="AI78" s="31">
        <v>2240</v>
      </c>
      <c r="AJ78" s="31">
        <v>9562</v>
      </c>
      <c r="AK78" s="31">
        <v>1855</v>
      </c>
      <c r="AL78" s="31">
        <v>5819</v>
      </c>
      <c r="AM78" s="31">
        <v>6423</v>
      </c>
      <c r="AN78" s="31">
        <v>1604</v>
      </c>
      <c r="AO78" s="31">
        <v>1644</v>
      </c>
      <c r="AP78" s="31">
        <v>1457</v>
      </c>
      <c r="AQ78" s="31">
        <v>1469</v>
      </c>
      <c r="AR78" s="31">
        <v>274</v>
      </c>
      <c r="AS78" s="31">
        <v>688</v>
      </c>
      <c r="AT78" s="31">
        <v>0</v>
      </c>
      <c r="AU78" s="31">
        <v>0</v>
      </c>
      <c r="AV78" s="31">
        <v>0</v>
      </c>
      <c r="AW78" s="31">
        <v>0</v>
      </c>
      <c r="AX78" s="71">
        <f t="shared" si="7"/>
        <v>71775</v>
      </c>
      <c r="AY78" s="52"/>
      <c r="AZ78" s="34">
        <v>0</v>
      </c>
      <c r="BA78" s="72">
        <f t="shared" si="8"/>
        <v>191257</v>
      </c>
      <c r="BB78" s="33">
        <f t="shared" si="9"/>
        <v>191257</v>
      </c>
      <c r="BC78" s="73">
        <v>126772</v>
      </c>
      <c r="BD78" s="32">
        <v>64485</v>
      </c>
      <c r="BE78" s="74">
        <v>0</v>
      </c>
      <c r="BF78" s="74">
        <v>0</v>
      </c>
      <c r="BG78" s="32">
        <v>0</v>
      </c>
      <c r="BH78" s="75">
        <v>0</v>
      </c>
      <c r="BI78" s="52"/>
      <c r="BK78" s="73">
        <f t="shared" si="10"/>
        <v>0</v>
      </c>
      <c r="BL78" s="10"/>
    </row>
    <row r="79" spans="1:64" x14ac:dyDescent="0.3">
      <c r="A79" s="5" t="s">
        <v>90</v>
      </c>
      <c r="B79" s="9" t="s">
        <v>128</v>
      </c>
      <c r="C79" s="31">
        <f t="shared" si="6"/>
        <v>259594</v>
      </c>
      <c r="D79" s="70"/>
      <c r="E79" s="70"/>
      <c r="F79" s="70"/>
      <c r="G79" s="70"/>
      <c r="H79" s="70"/>
      <c r="I79" s="70"/>
      <c r="J79" s="70"/>
      <c r="K79" s="70"/>
      <c r="L79" s="33">
        <v>567</v>
      </c>
      <c r="M79" s="31">
        <v>861</v>
      </c>
      <c r="N79" s="31">
        <v>67</v>
      </c>
      <c r="O79" s="31">
        <v>23</v>
      </c>
      <c r="P79" s="31">
        <v>2006</v>
      </c>
      <c r="Q79" s="31">
        <v>4233</v>
      </c>
      <c r="R79" s="31">
        <v>2504</v>
      </c>
      <c r="S79" s="31">
        <v>0</v>
      </c>
      <c r="T79" s="31">
        <v>358</v>
      </c>
      <c r="U79" s="31">
        <v>2167</v>
      </c>
      <c r="V79" s="31">
        <v>1253</v>
      </c>
      <c r="W79" s="31">
        <v>177</v>
      </c>
      <c r="X79" s="31">
        <v>620</v>
      </c>
      <c r="Y79" s="31">
        <v>887</v>
      </c>
      <c r="Z79" s="31">
        <v>741</v>
      </c>
      <c r="AA79" s="31">
        <v>43</v>
      </c>
      <c r="AB79" s="31">
        <v>2037</v>
      </c>
      <c r="AC79" s="31">
        <v>7833</v>
      </c>
      <c r="AD79" s="31">
        <v>2406</v>
      </c>
      <c r="AE79" s="31">
        <v>1244</v>
      </c>
      <c r="AF79" s="31">
        <v>17712</v>
      </c>
      <c r="AG79" s="31">
        <v>15724</v>
      </c>
      <c r="AH79" s="31">
        <v>17849</v>
      </c>
      <c r="AI79" s="31">
        <v>3696</v>
      </c>
      <c r="AJ79" s="31">
        <v>43212</v>
      </c>
      <c r="AK79" s="31">
        <v>10933</v>
      </c>
      <c r="AL79" s="31">
        <v>1212</v>
      </c>
      <c r="AM79" s="31">
        <v>20690</v>
      </c>
      <c r="AN79" s="31">
        <v>11901</v>
      </c>
      <c r="AO79" s="31">
        <v>1362</v>
      </c>
      <c r="AP79" s="31">
        <v>3908</v>
      </c>
      <c r="AQ79" s="31">
        <v>1938</v>
      </c>
      <c r="AR79" s="31">
        <v>1389</v>
      </c>
      <c r="AS79" s="31">
        <v>2971</v>
      </c>
      <c r="AT79" s="31">
        <v>0</v>
      </c>
      <c r="AU79" s="31">
        <v>0</v>
      </c>
      <c r="AV79" s="31">
        <v>0</v>
      </c>
      <c r="AW79" s="31">
        <v>0</v>
      </c>
      <c r="AX79" s="71">
        <f t="shared" si="7"/>
        <v>184524</v>
      </c>
      <c r="AY79" s="52"/>
      <c r="AZ79" s="34">
        <v>65271</v>
      </c>
      <c r="BA79" s="72">
        <f t="shared" si="8"/>
        <v>5295</v>
      </c>
      <c r="BB79" s="33">
        <f t="shared" si="9"/>
        <v>2663</v>
      </c>
      <c r="BC79" s="73">
        <v>131</v>
      </c>
      <c r="BD79" s="32">
        <v>2532</v>
      </c>
      <c r="BE79" s="74">
        <v>2632</v>
      </c>
      <c r="BF79" s="74">
        <v>0</v>
      </c>
      <c r="BG79" s="32">
        <v>4504</v>
      </c>
      <c r="BH79" s="75">
        <v>0</v>
      </c>
      <c r="BI79" s="52"/>
      <c r="BK79" s="73">
        <f t="shared" si="10"/>
        <v>0</v>
      </c>
      <c r="BL79" s="10"/>
    </row>
    <row r="80" spans="1:64" x14ac:dyDescent="0.3">
      <c r="A80" s="5" t="s">
        <v>91</v>
      </c>
      <c r="B80" s="9" t="s">
        <v>129</v>
      </c>
      <c r="C80" s="31">
        <f t="shared" si="6"/>
        <v>146626</v>
      </c>
      <c r="D80" s="70"/>
      <c r="E80" s="70"/>
      <c r="F80" s="70"/>
      <c r="G80" s="70"/>
      <c r="H80" s="70"/>
      <c r="I80" s="70"/>
      <c r="J80" s="70"/>
      <c r="K80" s="70"/>
      <c r="L80" s="33">
        <v>1841</v>
      </c>
      <c r="M80" s="31">
        <v>12</v>
      </c>
      <c r="N80" s="31">
        <v>567</v>
      </c>
      <c r="O80" s="31">
        <v>57</v>
      </c>
      <c r="P80" s="31">
        <v>1684</v>
      </c>
      <c r="Q80" s="31">
        <v>1155</v>
      </c>
      <c r="R80" s="31">
        <v>1174</v>
      </c>
      <c r="S80" s="31">
        <v>0</v>
      </c>
      <c r="T80" s="31">
        <v>137</v>
      </c>
      <c r="U80" s="31">
        <v>825</v>
      </c>
      <c r="V80" s="31">
        <v>533</v>
      </c>
      <c r="W80" s="31">
        <v>171</v>
      </c>
      <c r="X80" s="31">
        <v>240</v>
      </c>
      <c r="Y80" s="31">
        <v>4779</v>
      </c>
      <c r="Z80" s="31">
        <v>285</v>
      </c>
      <c r="AA80" s="31">
        <v>5</v>
      </c>
      <c r="AB80" s="31">
        <v>1752</v>
      </c>
      <c r="AC80" s="31">
        <v>2611</v>
      </c>
      <c r="AD80" s="31">
        <v>3892</v>
      </c>
      <c r="AE80" s="31">
        <v>970</v>
      </c>
      <c r="AF80" s="31">
        <v>15804</v>
      </c>
      <c r="AG80" s="31">
        <v>8598</v>
      </c>
      <c r="AH80" s="31">
        <v>17272</v>
      </c>
      <c r="AI80" s="31">
        <v>2514</v>
      </c>
      <c r="AJ80" s="31">
        <v>17529</v>
      </c>
      <c r="AK80" s="31">
        <v>10037</v>
      </c>
      <c r="AL80" s="31">
        <v>1269</v>
      </c>
      <c r="AM80" s="31">
        <v>16529</v>
      </c>
      <c r="AN80" s="31">
        <v>4434</v>
      </c>
      <c r="AO80" s="31">
        <v>6387</v>
      </c>
      <c r="AP80" s="31">
        <v>1964</v>
      </c>
      <c r="AQ80" s="31">
        <v>6570</v>
      </c>
      <c r="AR80" s="31">
        <v>2423</v>
      </c>
      <c r="AS80" s="31">
        <v>642</v>
      </c>
      <c r="AT80" s="31">
        <v>0</v>
      </c>
      <c r="AU80" s="31">
        <v>0</v>
      </c>
      <c r="AV80" s="31">
        <v>0</v>
      </c>
      <c r="AW80" s="31">
        <v>0</v>
      </c>
      <c r="AX80" s="71">
        <f t="shared" si="7"/>
        <v>134662</v>
      </c>
      <c r="AY80" s="52"/>
      <c r="AZ80" s="34">
        <v>0</v>
      </c>
      <c r="BA80" s="72">
        <f t="shared" si="8"/>
        <v>11863</v>
      </c>
      <c r="BB80" s="33">
        <f t="shared" si="9"/>
        <v>11863</v>
      </c>
      <c r="BC80" s="73">
        <v>0</v>
      </c>
      <c r="BD80" s="32">
        <v>11863</v>
      </c>
      <c r="BE80" s="74">
        <v>0</v>
      </c>
      <c r="BF80" s="74">
        <v>0</v>
      </c>
      <c r="BG80" s="32">
        <v>29</v>
      </c>
      <c r="BH80" s="75">
        <v>72</v>
      </c>
      <c r="BI80" s="52"/>
      <c r="BK80" s="73">
        <f t="shared" si="10"/>
        <v>0</v>
      </c>
      <c r="BL80" s="10"/>
    </row>
    <row r="81" spans="1:64" x14ac:dyDescent="0.3">
      <c r="A81" s="5" t="s">
        <v>92</v>
      </c>
      <c r="B81" s="9" t="s">
        <v>130</v>
      </c>
      <c r="C81" s="31">
        <f t="shared" si="6"/>
        <v>388005</v>
      </c>
      <c r="D81" s="70"/>
      <c r="E81" s="70"/>
      <c r="F81" s="70"/>
      <c r="G81" s="70"/>
      <c r="H81" s="70"/>
      <c r="I81" s="70"/>
      <c r="J81" s="70"/>
      <c r="K81" s="70"/>
      <c r="L81" s="33">
        <v>0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31">
        <v>0</v>
      </c>
      <c r="T81" s="31">
        <v>0</v>
      </c>
      <c r="U81" s="31">
        <v>0</v>
      </c>
      <c r="V81" s="31">
        <v>0</v>
      </c>
      <c r="W81" s="31">
        <v>0</v>
      </c>
      <c r="X81" s="31">
        <v>0</v>
      </c>
      <c r="Y81" s="31">
        <v>0</v>
      </c>
      <c r="Z81" s="31">
        <v>0</v>
      </c>
      <c r="AA81" s="31">
        <v>0</v>
      </c>
      <c r="AB81" s="31">
        <v>0</v>
      </c>
      <c r="AC81" s="31">
        <v>0</v>
      </c>
      <c r="AD81" s="31">
        <v>0</v>
      </c>
      <c r="AE81" s="31">
        <v>0</v>
      </c>
      <c r="AF81" s="31">
        <v>0</v>
      </c>
      <c r="AG81" s="31">
        <v>0</v>
      </c>
      <c r="AH81" s="31">
        <v>0</v>
      </c>
      <c r="AI81" s="31">
        <v>0</v>
      </c>
      <c r="AJ81" s="31">
        <v>0</v>
      </c>
      <c r="AK81" s="31">
        <v>0</v>
      </c>
      <c r="AL81" s="31">
        <v>0</v>
      </c>
      <c r="AM81" s="31">
        <v>0</v>
      </c>
      <c r="AN81" s="31">
        <v>0</v>
      </c>
      <c r="AO81" s="31">
        <v>0</v>
      </c>
      <c r="AP81" s="31">
        <v>0</v>
      </c>
      <c r="AQ81" s="31">
        <v>0</v>
      </c>
      <c r="AR81" s="31">
        <v>0</v>
      </c>
      <c r="AS81" s="31">
        <v>0</v>
      </c>
      <c r="AT81" s="31">
        <v>0</v>
      </c>
      <c r="AU81" s="31">
        <v>0</v>
      </c>
      <c r="AV81" s="31">
        <v>0</v>
      </c>
      <c r="AW81" s="31">
        <v>0</v>
      </c>
      <c r="AX81" s="71">
        <f t="shared" si="7"/>
        <v>0</v>
      </c>
      <c r="AY81" s="52"/>
      <c r="AZ81" s="34">
        <v>0</v>
      </c>
      <c r="BA81" s="72">
        <f t="shared" si="8"/>
        <v>388005</v>
      </c>
      <c r="BB81" s="33">
        <f t="shared" si="9"/>
        <v>5597</v>
      </c>
      <c r="BC81" s="73">
        <v>0</v>
      </c>
      <c r="BD81" s="32">
        <v>5597</v>
      </c>
      <c r="BE81" s="74">
        <v>382408</v>
      </c>
      <c r="BF81" s="74">
        <v>0</v>
      </c>
      <c r="BG81" s="32">
        <v>0</v>
      </c>
      <c r="BH81" s="75">
        <v>0</v>
      </c>
      <c r="BI81" s="52"/>
      <c r="BK81" s="73">
        <f t="shared" si="10"/>
        <v>0</v>
      </c>
      <c r="BL81" s="10"/>
    </row>
    <row r="82" spans="1:64" x14ac:dyDescent="0.3">
      <c r="A82" s="5" t="s">
        <v>93</v>
      </c>
      <c r="B82" s="9" t="s">
        <v>131</v>
      </c>
      <c r="C82" s="31">
        <f t="shared" si="6"/>
        <v>231873</v>
      </c>
      <c r="D82" s="70"/>
      <c r="E82" s="70"/>
      <c r="F82" s="70"/>
      <c r="G82" s="70"/>
      <c r="H82" s="70"/>
      <c r="I82" s="70"/>
      <c r="J82" s="70"/>
      <c r="K82" s="70"/>
      <c r="L82" s="33">
        <v>2</v>
      </c>
      <c r="M82" s="31">
        <v>0</v>
      </c>
      <c r="N82" s="31">
        <v>4</v>
      </c>
      <c r="O82" s="31">
        <v>0</v>
      </c>
      <c r="P82" s="31">
        <v>87</v>
      </c>
      <c r="Q82" s="31">
        <v>97</v>
      </c>
      <c r="R82" s="31">
        <v>115</v>
      </c>
      <c r="S82" s="31">
        <v>0</v>
      </c>
      <c r="T82" s="31">
        <v>0</v>
      </c>
      <c r="U82" s="31">
        <v>141</v>
      </c>
      <c r="V82" s="31">
        <v>22</v>
      </c>
      <c r="W82" s="31">
        <v>0</v>
      </c>
      <c r="X82" s="31">
        <v>0</v>
      </c>
      <c r="Y82" s="31">
        <v>42</v>
      </c>
      <c r="Z82" s="31">
        <v>32</v>
      </c>
      <c r="AA82" s="31">
        <v>7</v>
      </c>
      <c r="AB82" s="31">
        <v>1</v>
      </c>
      <c r="AC82" s="31">
        <v>177</v>
      </c>
      <c r="AD82" s="31">
        <v>414</v>
      </c>
      <c r="AE82" s="31">
        <v>92</v>
      </c>
      <c r="AF82" s="31">
        <v>172</v>
      </c>
      <c r="AG82" s="31">
        <v>414</v>
      </c>
      <c r="AH82" s="31">
        <v>1441</v>
      </c>
      <c r="AI82" s="31">
        <v>931</v>
      </c>
      <c r="AJ82" s="31">
        <v>1593</v>
      </c>
      <c r="AK82" s="31">
        <v>1467</v>
      </c>
      <c r="AL82" s="31">
        <v>0</v>
      </c>
      <c r="AM82" s="31">
        <v>1600</v>
      </c>
      <c r="AN82" s="31">
        <v>311</v>
      </c>
      <c r="AO82" s="31">
        <v>3345</v>
      </c>
      <c r="AP82" s="31">
        <v>914</v>
      </c>
      <c r="AQ82" s="31">
        <v>8986</v>
      </c>
      <c r="AR82" s="31">
        <v>54</v>
      </c>
      <c r="AS82" s="31">
        <v>29</v>
      </c>
      <c r="AT82" s="31">
        <v>0</v>
      </c>
      <c r="AU82" s="31">
        <v>0</v>
      </c>
      <c r="AV82" s="31">
        <v>0</v>
      </c>
      <c r="AW82" s="31">
        <v>0</v>
      </c>
      <c r="AX82" s="71">
        <f t="shared" si="7"/>
        <v>22490</v>
      </c>
      <c r="AY82" s="52"/>
      <c r="AZ82" s="34">
        <v>365</v>
      </c>
      <c r="BA82" s="72">
        <f t="shared" si="8"/>
        <v>209018</v>
      </c>
      <c r="BB82" s="33">
        <f t="shared" si="9"/>
        <v>69296</v>
      </c>
      <c r="BC82" s="73">
        <v>10718</v>
      </c>
      <c r="BD82" s="32">
        <v>58578</v>
      </c>
      <c r="BE82" s="74">
        <v>133934</v>
      </c>
      <c r="BF82" s="74">
        <v>5788</v>
      </c>
      <c r="BG82" s="32">
        <v>0</v>
      </c>
      <c r="BH82" s="75">
        <v>0</v>
      </c>
      <c r="BI82" s="52"/>
      <c r="BK82" s="73">
        <f t="shared" si="10"/>
        <v>0</v>
      </c>
      <c r="BL82" s="10"/>
    </row>
    <row r="83" spans="1:64" x14ac:dyDescent="0.3">
      <c r="A83" s="5" t="s">
        <v>94</v>
      </c>
      <c r="B83" s="9" t="s">
        <v>132</v>
      </c>
      <c r="C83" s="31">
        <f t="shared" si="6"/>
        <v>120343</v>
      </c>
      <c r="D83" s="70"/>
      <c r="E83" s="70"/>
      <c r="F83" s="70"/>
      <c r="G83" s="70"/>
      <c r="H83" s="70"/>
      <c r="I83" s="70"/>
      <c r="J83" s="70"/>
      <c r="K83" s="70"/>
      <c r="L83" s="33">
        <v>0</v>
      </c>
      <c r="M83" s="31">
        <v>0</v>
      </c>
      <c r="N83" s="31">
        <v>0</v>
      </c>
      <c r="O83" s="31">
        <v>0</v>
      </c>
      <c r="P83" s="31">
        <v>0</v>
      </c>
      <c r="Q83" s="31">
        <v>24</v>
      </c>
      <c r="R83" s="31">
        <v>15</v>
      </c>
      <c r="S83" s="31">
        <v>0</v>
      </c>
      <c r="T83" s="31">
        <v>0</v>
      </c>
      <c r="U83" s="31">
        <v>55</v>
      </c>
      <c r="V83" s="31">
        <v>0</v>
      </c>
      <c r="W83" s="31">
        <v>0</v>
      </c>
      <c r="X83" s="31">
        <v>0</v>
      </c>
      <c r="Y83" s="31">
        <v>0</v>
      </c>
      <c r="Z83" s="31">
        <v>0</v>
      </c>
      <c r="AA83" s="31">
        <v>0</v>
      </c>
      <c r="AB83" s="31">
        <v>0</v>
      </c>
      <c r="AC83" s="31">
        <v>0</v>
      </c>
      <c r="AD83" s="31">
        <v>0</v>
      </c>
      <c r="AE83" s="31">
        <v>0</v>
      </c>
      <c r="AF83" s="31">
        <v>0</v>
      </c>
      <c r="AG83" s="31">
        <v>0</v>
      </c>
      <c r="AH83" s="31">
        <v>0</v>
      </c>
      <c r="AI83" s="31">
        <v>0</v>
      </c>
      <c r="AJ83" s="31">
        <v>24</v>
      </c>
      <c r="AK83" s="31">
        <v>0</v>
      </c>
      <c r="AL83" s="31">
        <v>0</v>
      </c>
      <c r="AM83" s="31">
        <v>0</v>
      </c>
      <c r="AN83" s="31">
        <v>0</v>
      </c>
      <c r="AO83" s="31">
        <v>2</v>
      </c>
      <c r="AP83" s="31">
        <v>185</v>
      </c>
      <c r="AQ83" s="31">
        <v>73</v>
      </c>
      <c r="AR83" s="31">
        <v>0</v>
      </c>
      <c r="AS83" s="31">
        <v>0</v>
      </c>
      <c r="AT83" s="31">
        <v>0</v>
      </c>
      <c r="AU83" s="31">
        <v>0</v>
      </c>
      <c r="AV83" s="31">
        <v>0</v>
      </c>
      <c r="AW83" s="31">
        <v>0</v>
      </c>
      <c r="AX83" s="71">
        <f t="shared" si="7"/>
        <v>378</v>
      </c>
      <c r="AY83" s="52"/>
      <c r="AZ83" s="34">
        <v>86</v>
      </c>
      <c r="BA83" s="72">
        <f t="shared" si="8"/>
        <v>119879</v>
      </c>
      <c r="BB83" s="33">
        <f t="shared" si="9"/>
        <v>83479</v>
      </c>
      <c r="BC83" s="73">
        <v>3467</v>
      </c>
      <c r="BD83" s="32">
        <v>80012</v>
      </c>
      <c r="BE83" s="74">
        <v>28251</v>
      </c>
      <c r="BF83" s="74">
        <v>8149</v>
      </c>
      <c r="BG83" s="32">
        <v>0</v>
      </c>
      <c r="BH83" s="75">
        <v>0</v>
      </c>
      <c r="BI83" s="52"/>
      <c r="BK83" s="73">
        <f t="shared" si="10"/>
        <v>0</v>
      </c>
      <c r="BL83" s="10"/>
    </row>
    <row r="84" spans="1:64" x14ac:dyDescent="0.3">
      <c r="A84" s="5" t="s">
        <v>95</v>
      </c>
      <c r="B84" s="9" t="s">
        <v>133</v>
      </c>
      <c r="C84" s="31">
        <f t="shared" si="6"/>
        <v>39661</v>
      </c>
      <c r="D84" s="70"/>
      <c r="E84" s="70"/>
      <c r="F84" s="70"/>
      <c r="G84" s="70"/>
      <c r="H84" s="70"/>
      <c r="I84" s="70"/>
      <c r="J84" s="70"/>
      <c r="K84" s="70"/>
      <c r="L84" s="33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0</v>
      </c>
      <c r="S84" s="31">
        <v>0</v>
      </c>
      <c r="T84" s="31">
        <v>0</v>
      </c>
      <c r="U84" s="31">
        <v>0</v>
      </c>
      <c r="V84" s="31">
        <v>0</v>
      </c>
      <c r="W84" s="31">
        <v>0</v>
      </c>
      <c r="X84" s="31">
        <v>0</v>
      </c>
      <c r="Y84" s="31">
        <v>0</v>
      </c>
      <c r="Z84" s="31">
        <v>0</v>
      </c>
      <c r="AA84" s="31">
        <v>0</v>
      </c>
      <c r="AB84" s="31">
        <v>0</v>
      </c>
      <c r="AC84" s="31">
        <v>0</v>
      </c>
      <c r="AD84" s="31">
        <v>0</v>
      </c>
      <c r="AE84" s="31">
        <v>0</v>
      </c>
      <c r="AF84" s="31">
        <v>0</v>
      </c>
      <c r="AG84" s="31">
        <v>0</v>
      </c>
      <c r="AH84" s="31">
        <v>0</v>
      </c>
      <c r="AI84" s="31">
        <v>271</v>
      </c>
      <c r="AJ84" s="31">
        <v>0</v>
      </c>
      <c r="AK84" s="31">
        <v>0</v>
      </c>
      <c r="AL84" s="31">
        <v>0</v>
      </c>
      <c r="AM84" s="31">
        <v>1</v>
      </c>
      <c r="AN84" s="31">
        <v>0</v>
      </c>
      <c r="AO84" s="31">
        <v>0</v>
      </c>
      <c r="AP84" s="31">
        <v>10</v>
      </c>
      <c r="AQ84" s="31">
        <v>0</v>
      </c>
      <c r="AR84" s="31">
        <v>0</v>
      </c>
      <c r="AS84" s="31">
        <v>178</v>
      </c>
      <c r="AT84" s="31">
        <v>0</v>
      </c>
      <c r="AU84" s="31">
        <v>0</v>
      </c>
      <c r="AV84" s="31">
        <v>0</v>
      </c>
      <c r="AW84" s="31">
        <v>0</v>
      </c>
      <c r="AX84" s="71">
        <f t="shared" si="7"/>
        <v>460</v>
      </c>
      <c r="AY84" s="52"/>
      <c r="AZ84" s="34">
        <v>12</v>
      </c>
      <c r="BA84" s="72">
        <f t="shared" si="8"/>
        <v>39189</v>
      </c>
      <c r="BB84" s="33">
        <f t="shared" si="9"/>
        <v>38651</v>
      </c>
      <c r="BC84" s="73">
        <v>0</v>
      </c>
      <c r="BD84" s="32">
        <v>38651</v>
      </c>
      <c r="BE84" s="74">
        <v>56</v>
      </c>
      <c r="BF84" s="74">
        <v>482</v>
      </c>
      <c r="BG84" s="32">
        <v>0</v>
      </c>
      <c r="BH84" s="75">
        <v>0</v>
      </c>
      <c r="BI84" s="52"/>
      <c r="BK84" s="73">
        <f t="shared" si="10"/>
        <v>0</v>
      </c>
      <c r="BL84" s="10"/>
    </row>
    <row r="85" spans="1:64" x14ac:dyDescent="0.3">
      <c r="A85" s="5" t="s">
        <v>96</v>
      </c>
      <c r="B85" s="9" t="s">
        <v>134</v>
      </c>
      <c r="C85" s="31">
        <f t="shared" si="6"/>
        <v>101946</v>
      </c>
      <c r="D85" s="70"/>
      <c r="E85" s="70"/>
      <c r="F85" s="70"/>
      <c r="G85" s="70"/>
      <c r="H85" s="70"/>
      <c r="I85" s="70"/>
      <c r="J85" s="70"/>
      <c r="K85" s="70"/>
      <c r="L85" s="33">
        <v>3</v>
      </c>
      <c r="M85" s="31">
        <v>0</v>
      </c>
      <c r="N85" s="31">
        <v>0</v>
      </c>
      <c r="O85" s="31">
        <v>0</v>
      </c>
      <c r="P85" s="31">
        <v>12</v>
      </c>
      <c r="Q85" s="31">
        <v>28</v>
      </c>
      <c r="R85" s="31">
        <v>326</v>
      </c>
      <c r="S85" s="31">
        <v>4</v>
      </c>
      <c r="T85" s="31">
        <v>45</v>
      </c>
      <c r="U85" s="31">
        <v>228</v>
      </c>
      <c r="V85" s="31">
        <v>572</v>
      </c>
      <c r="W85" s="31">
        <v>0</v>
      </c>
      <c r="X85" s="31">
        <v>5</v>
      </c>
      <c r="Y85" s="31">
        <v>24</v>
      </c>
      <c r="Z85" s="31">
        <v>57</v>
      </c>
      <c r="AA85" s="31">
        <v>2</v>
      </c>
      <c r="AB85" s="31">
        <v>39</v>
      </c>
      <c r="AC85" s="31">
        <v>1512</v>
      </c>
      <c r="AD85" s="31">
        <v>28</v>
      </c>
      <c r="AE85" s="31">
        <v>8</v>
      </c>
      <c r="AF85" s="31">
        <v>18</v>
      </c>
      <c r="AG85" s="31">
        <v>62</v>
      </c>
      <c r="AH85" s="31">
        <v>66</v>
      </c>
      <c r="AI85" s="31">
        <v>1004</v>
      </c>
      <c r="AJ85" s="31">
        <v>59</v>
      </c>
      <c r="AK85" s="31">
        <v>878</v>
      </c>
      <c r="AL85" s="31">
        <v>680</v>
      </c>
      <c r="AM85" s="31">
        <v>8</v>
      </c>
      <c r="AN85" s="31">
        <v>34</v>
      </c>
      <c r="AO85" s="31">
        <v>1283</v>
      </c>
      <c r="AP85" s="31">
        <v>3</v>
      </c>
      <c r="AQ85" s="31">
        <v>10</v>
      </c>
      <c r="AR85" s="31">
        <v>212</v>
      </c>
      <c r="AS85" s="31">
        <v>452</v>
      </c>
      <c r="AT85" s="31">
        <v>0</v>
      </c>
      <c r="AU85" s="31">
        <v>0</v>
      </c>
      <c r="AV85" s="31">
        <v>0</v>
      </c>
      <c r="AW85" s="31">
        <v>0</v>
      </c>
      <c r="AX85" s="71">
        <f t="shared" si="7"/>
        <v>7662</v>
      </c>
      <c r="AY85" s="52"/>
      <c r="AZ85" s="34">
        <v>0</v>
      </c>
      <c r="BA85" s="72">
        <f t="shared" si="8"/>
        <v>94284</v>
      </c>
      <c r="BB85" s="33">
        <f t="shared" si="9"/>
        <v>52746</v>
      </c>
      <c r="BC85" s="73">
        <v>0</v>
      </c>
      <c r="BD85" s="32">
        <v>52746</v>
      </c>
      <c r="BE85" s="74">
        <v>0</v>
      </c>
      <c r="BF85" s="74">
        <v>41538</v>
      </c>
      <c r="BG85" s="32">
        <v>0</v>
      </c>
      <c r="BH85" s="75">
        <v>0</v>
      </c>
      <c r="BI85" s="52"/>
      <c r="BK85" s="73">
        <f t="shared" si="10"/>
        <v>0</v>
      </c>
      <c r="BL85" s="10"/>
    </row>
    <row r="86" spans="1:64" x14ac:dyDescent="0.3">
      <c r="A86" s="5" t="s">
        <v>97</v>
      </c>
      <c r="B86" s="9" t="s">
        <v>135</v>
      </c>
      <c r="C86" s="31">
        <f t="shared" si="6"/>
        <v>6683</v>
      </c>
      <c r="D86" s="70"/>
      <c r="E86" s="70"/>
      <c r="F86" s="70"/>
      <c r="G86" s="70"/>
      <c r="H86" s="70"/>
      <c r="I86" s="70"/>
      <c r="J86" s="70"/>
      <c r="K86" s="70"/>
      <c r="L86" s="33">
        <v>0</v>
      </c>
      <c r="M86" s="31">
        <v>0</v>
      </c>
      <c r="N86" s="31">
        <v>0</v>
      </c>
      <c r="O86" s="31">
        <v>0</v>
      </c>
      <c r="P86" s="31">
        <v>0</v>
      </c>
      <c r="Q86" s="31">
        <v>0</v>
      </c>
      <c r="R86" s="31">
        <v>0</v>
      </c>
      <c r="S86" s="31">
        <v>0</v>
      </c>
      <c r="T86" s="31">
        <v>0</v>
      </c>
      <c r="U86" s="31">
        <v>0</v>
      </c>
      <c r="V86" s="31">
        <v>0</v>
      </c>
      <c r="W86" s="31">
        <v>0</v>
      </c>
      <c r="X86" s="31">
        <v>0</v>
      </c>
      <c r="Y86" s="31">
        <v>0</v>
      </c>
      <c r="Z86" s="31">
        <v>0</v>
      </c>
      <c r="AA86" s="31">
        <v>0</v>
      </c>
      <c r="AB86" s="31">
        <v>0</v>
      </c>
      <c r="AC86" s="31">
        <v>0</v>
      </c>
      <c r="AD86" s="31">
        <v>0</v>
      </c>
      <c r="AE86" s="31">
        <v>0</v>
      </c>
      <c r="AF86" s="31">
        <v>0</v>
      </c>
      <c r="AG86" s="31">
        <v>0</v>
      </c>
      <c r="AH86" s="31">
        <v>0</v>
      </c>
      <c r="AI86" s="31">
        <v>0</v>
      </c>
      <c r="AJ86" s="31">
        <v>0</v>
      </c>
      <c r="AK86" s="31">
        <v>0</v>
      </c>
      <c r="AL86" s="31">
        <v>0</v>
      </c>
      <c r="AM86" s="31">
        <v>0</v>
      </c>
      <c r="AN86" s="31">
        <v>0</v>
      </c>
      <c r="AO86" s="31">
        <v>0</v>
      </c>
      <c r="AP86" s="31">
        <v>0</v>
      </c>
      <c r="AQ86" s="31">
        <v>0</v>
      </c>
      <c r="AR86" s="31">
        <v>0</v>
      </c>
      <c r="AS86" s="31">
        <v>0</v>
      </c>
      <c r="AT86" s="31">
        <v>0</v>
      </c>
      <c r="AU86" s="31">
        <v>0</v>
      </c>
      <c r="AV86" s="31">
        <v>0</v>
      </c>
      <c r="AW86" s="31">
        <v>0</v>
      </c>
      <c r="AX86" s="71">
        <f t="shared" si="7"/>
        <v>0</v>
      </c>
      <c r="AY86" s="52"/>
      <c r="AZ86" s="34">
        <v>0</v>
      </c>
      <c r="BA86" s="72">
        <f t="shared" si="8"/>
        <v>6683</v>
      </c>
      <c r="BB86" s="33">
        <f t="shared" si="9"/>
        <v>6683</v>
      </c>
      <c r="BC86" s="73">
        <v>6683</v>
      </c>
      <c r="BD86" s="32">
        <v>0</v>
      </c>
      <c r="BE86" s="74">
        <v>0</v>
      </c>
      <c r="BF86" s="74">
        <v>0</v>
      </c>
      <c r="BG86" s="32">
        <v>0</v>
      </c>
      <c r="BH86" s="75">
        <v>0</v>
      </c>
      <c r="BI86" s="52"/>
      <c r="BK86" s="73">
        <f t="shared" si="10"/>
        <v>0</v>
      </c>
      <c r="BL86" s="10"/>
    </row>
    <row r="87" spans="1:64" x14ac:dyDescent="0.3">
      <c r="A87" s="5" t="s">
        <v>98</v>
      </c>
      <c r="B87" s="9" t="s">
        <v>136</v>
      </c>
      <c r="C87" s="31">
        <f t="shared" si="6"/>
        <v>0</v>
      </c>
      <c r="D87" s="70"/>
      <c r="E87" s="70"/>
      <c r="F87" s="70"/>
      <c r="G87" s="70"/>
      <c r="H87" s="70"/>
      <c r="I87" s="70"/>
      <c r="J87" s="70"/>
      <c r="K87" s="70"/>
      <c r="L87" s="33">
        <v>0</v>
      </c>
      <c r="M87" s="31">
        <v>0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31">
        <v>0</v>
      </c>
      <c r="T87" s="31">
        <v>0</v>
      </c>
      <c r="U87" s="31">
        <v>0</v>
      </c>
      <c r="V87" s="31">
        <v>0</v>
      </c>
      <c r="W87" s="31">
        <v>0</v>
      </c>
      <c r="X87" s="31">
        <v>0</v>
      </c>
      <c r="Y87" s="31">
        <v>0</v>
      </c>
      <c r="Z87" s="31">
        <v>0</v>
      </c>
      <c r="AA87" s="31">
        <v>0</v>
      </c>
      <c r="AB87" s="31">
        <v>0</v>
      </c>
      <c r="AC87" s="31">
        <v>0</v>
      </c>
      <c r="AD87" s="31">
        <v>0</v>
      </c>
      <c r="AE87" s="31">
        <v>0</v>
      </c>
      <c r="AF87" s="31">
        <v>0</v>
      </c>
      <c r="AG87" s="31">
        <v>0</v>
      </c>
      <c r="AH87" s="31">
        <v>0</v>
      </c>
      <c r="AI87" s="31">
        <v>0</v>
      </c>
      <c r="AJ87" s="31">
        <v>0</v>
      </c>
      <c r="AK87" s="31">
        <v>0</v>
      </c>
      <c r="AL87" s="31">
        <v>0</v>
      </c>
      <c r="AM87" s="31">
        <v>0</v>
      </c>
      <c r="AN87" s="31">
        <v>0</v>
      </c>
      <c r="AO87" s="31">
        <v>0</v>
      </c>
      <c r="AP87" s="31">
        <v>0</v>
      </c>
      <c r="AQ87" s="31">
        <v>0</v>
      </c>
      <c r="AR87" s="31">
        <v>0</v>
      </c>
      <c r="AS87" s="31">
        <v>0</v>
      </c>
      <c r="AT87" s="31">
        <v>0</v>
      </c>
      <c r="AU87" s="31">
        <v>0</v>
      </c>
      <c r="AV87" s="31">
        <v>0</v>
      </c>
      <c r="AW87" s="31">
        <v>0</v>
      </c>
      <c r="AX87" s="71">
        <f t="shared" si="7"/>
        <v>0</v>
      </c>
      <c r="AY87" s="52"/>
      <c r="AZ87" s="34">
        <v>0</v>
      </c>
      <c r="BA87" s="72">
        <f t="shared" si="8"/>
        <v>0</v>
      </c>
      <c r="BB87" s="33">
        <f t="shared" si="9"/>
        <v>0</v>
      </c>
      <c r="BC87" s="73">
        <v>0</v>
      </c>
      <c r="BD87" s="32">
        <v>0</v>
      </c>
      <c r="BE87" s="74">
        <v>0</v>
      </c>
      <c r="BF87" s="74">
        <v>0</v>
      </c>
      <c r="BG87" s="32">
        <v>0</v>
      </c>
      <c r="BH87" s="75">
        <v>0</v>
      </c>
      <c r="BI87" s="52"/>
      <c r="BK87" s="73">
        <f t="shared" si="10"/>
        <v>0</v>
      </c>
      <c r="BL87" s="10"/>
    </row>
    <row r="88" spans="1:64" x14ac:dyDescent="0.3">
      <c r="A88" s="5" t="s">
        <v>99</v>
      </c>
      <c r="B88" s="9" t="s">
        <v>51</v>
      </c>
      <c r="C88" s="31">
        <f t="shared" si="6"/>
        <v>21210</v>
      </c>
      <c r="D88" s="70"/>
      <c r="E88" s="70"/>
      <c r="F88" s="70"/>
      <c r="G88" s="70"/>
      <c r="H88" s="70"/>
      <c r="I88" s="70"/>
      <c r="J88" s="70"/>
      <c r="K88" s="70"/>
      <c r="L88" s="33">
        <v>0</v>
      </c>
      <c r="M88" s="31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31">
        <v>0</v>
      </c>
      <c r="T88" s="31">
        <v>0</v>
      </c>
      <c r="U88" s="31">
        <v>0</v>
      </c>
      <c r="V88" s="31">
        <v>0</v>
      </c>
      <c r="W88" s="31">
        <v>0</v>
      </c>
      <c r="X88" s="31">
        <v>0</v>
      </c>
      <c r="Y88" s="31">
        <v>0</v>
      </c>
      <c r="Z88" s="31">
        <v>0</v>
      </c>
      <c r="AA88" s="31">
        <v>0</v>
      </c>
      <c r="AB88" s="31">
        <v>0</v>
      </c>
      <c r="AC88" s="31">
        <v>0</v>
      </c>
      <c r="AD88" s="31">
        <v>0</v>
      </c>
      <c r="AE88" s="31">
        <v>0</v>
      </c>
      <c r="AF88" s="31">
        <v>0</v>
      </c>
      <c r="AG88" s="31">
        <v>0</v>
      </c>
      <c r="AH88" s="31">
        <v>0</v>
      </c>
      <c r="AI88" s="31">
        <v>0</v>
      </c>
      <c r="AJ88" s="31">
        <v>0</v>
      </c>
      <c r="AK88" s="31">
        <v>0</v>
      </c>
      <c r="AL88" s="31">
        <v>0</v>
      </c>
      <c r="AM88" s="31">
        <v>0</v>
      </c>
      <c r="AN88" s="31">
        <v>0</v>
      </c>
      <c r="AO88" s="31">
        <v>0</v>
      </c>
      <c r="AP88" s="31">
        <v>0</v>
      </c>
      <c r="AQ88" s="31">
        <v>0</v>
      </c>
      <c r="AR88" s="31">
        <v>0</v>
      </c>
      <c r="AS88" s="31">
        <v>0</v>
      </c>
      <c r="AT88" s="31">
        <v>0</v>
      </c>
      <c r="AU88" s="31">
        <v>0</v>
      </c>
      <c r="AV88" s="31">
        <v>0</v>
      </c>
      <c r="AW88" s="31">
        <v>0</v>
      </c>
      <c r="AX88" s="71">
        <f t="shared" si="7"/>
        <v>0</v>
      </c>
      <c r="AY88" s="52"/>
      <c r="AZ88" s="34">
        <v>70264</v>
      </c>
      <c r="BA88" s="72">
        <f t="shared" si="8"/>
        <v>-49054</v>
      </c>
      <c r="BB88" s="33">
        <f t="shared" si="9"/>
        <v>-49054</v>
      </c>
      <c r="BC88" s="73">
        <v>0</v>
      </c>
      <c r="BD88" s="32">
        <v>-49054</v>
      </c>
      <c r="BE88" s="74">
        <v>0</v>
      </c>
      <c r="BF88" s="74">
        <v>0</v>
      </c>
      <c r="BG88" s="32">
        <v>0</v>
      </c>
      <c r="BH88" s="75">
        <v>0</v>
      </c>
      <c r="BI88" s="52"/>
      <c r="BK88" s="73">
        <f t="shared" si="10"/>
        <v>0</v>
      </c>
      <c r="BL88" s="10"/>
    </row>
    <row r="89" spans="1:64" ht="12" thickBot="1" x14ac:dyDescent="0.35">
      <c r="A89" s="7" t="s">
        <v>100</v>
      </c>
      <c r="B89" s="9" t="s">
        <v>137</v>
      </c>
      <c r="C89" s="31">
        <f t="shared" si="6"/>
        <v>0</v>
      </c>
      <c r="D89" s="70"/>
      <c r="E89" s="70"/>
      <c r="F89" s="70"/>
      <c r="G89" s="70"/>
      <c r="H89" s="70"/>
      <c r="I89" s="70"/>
      <c r="J89" s="70"/>
      <c r="K89" s="70"/>
      <c r="L89" s="33">
        <v>0</v>
      </c>
      <c r="M89" s="31">
        <v>0</v>
      </c>
      <c r="N89" s="31">
        <v>0</v>
      </c>
      <c r="O89" s="31">
        <v>0</v>
      </c>
      <c r="P89" s="31">
        <v>0</v>
      </c>
      <c r="Q89" s="31">
        <v>0</v>
      </c>
      <c r="R89" s="31">
        <v>0</v>
      </c>
      <c r="S89" s="31">
        <v>0</v>
      </c>
      <c r="T89" s="31">
        <v>0</v>
      </c>
      <c r="U89" s="31">
        <v>0</v>
      </c>
      <c r="V89" s="31">
        <v>0</v>
      </c>
      <c r="W89" s="31">
        <v>0</v>
      </c>
      <c r="X89" s="31">
        <v>0</v>
      </c>
      <c r="Y89" s="31">
        <v>0</v>
      </c>
      <c r="Z89" s="31">
        <v>0</v>
      </c>
      <c r="AA89" s="31">
        <v>0</v>
      </c>
      <c r="AB89" s="31">
        <v>0</v>
      </c>
      <c r="AC89" s="31">
        <v>0</v>
      </c>
      <c r="AD89" s="31">
        <v>0</v>
      </c>
      <c r="AE89" s="31">
        <v>0</v>
      </c>
      <c r="AF89" s="31">
        <v>0</v>
      </c>
      <c r="AG89" s="31">
        <v>0</v>
      </c>
      <c r="AH89" s="31">
        <v>0</v>
      </c>
      <c r="AI89" s="31">
        <v>0</v>
      </c>
      <c r="AJ89" s="31">
        <v>0</v>
      </c>
      <c r="AK89" s="31">
        <v>0</v>
      </c>
      <c r="AL89" s="31">
        <v>0</v>
      </c>
      <c r="AM89" s="31">
        <v>0</v>
      </c>
      <c r="AN89" s="31">
        <v>0</v>
      </c>
      <c r="AO89" s="31">
        <v>0</v>
      </c>
      <c r="AP89" s="31">
        <v>0</v>
      </c>
      <c r="AQ89" s="31">
        <v>0</v>
      </c>
      <c r="AR89" s="31">
        <v>0</v>
      </c>
      <c r="AS89" s="31">
        <v>0</v>
      </c>
      <c r="AT89" s="31">
        <v>0</v>
      </c>
      <c r="AU89" s="31">
        <v>0</v>
      </c>
      <c r="AV89" s="31">
        <v>0</v>
      </c>
      <c r="AW89" s="31">
        <v>0</v>
      </c>
      <c r="AX89" s="71">
        <f t="shared" si="7"/>
        <v>0</v>
      </c>
      <c r="AY89" s="52"/>
      <c r="AZ89" s="34">
        <v>0</v>
      </c>
      <c r="BA89" s="72">
        <f t="shared" si="8"/>
        <v>0</v>
      </c>
      <c r="BB89" s="33">
        <f t="shared" si="9"/>
        <v>0</v>
      </c>
      <c r="BC89" s="73">
        <v>0</v>
      </c>
      <c r="BD89" s="32">
        <v>0</v>
      </c>
      <c r="BE89" s="74">
        <v>0</v>
      </c>
      <c r="BF89" s="74">
        <v>0</v>
      </c>
      <c r="BG89" s="32">
        <v>0</v>
      </c>
      <c r="BH89" s="75">
        <v>0</v>
      </c>
      <c r="BI89" s="52"/>
      <c r="BK89" s="73">
        <f t="shared" si="10"/>
        <v>0</v>
      </c>
      <c r="BL89" s="10"/>
    </row>
    <row r="90" spans="1:64" ht="12.5" thickTop="1" thickBot="1" x14ac:dyDescent="0.35">
      <c r="B90" s="76" t="s">
        <v>138</v>
      </c>
      <c r="C90" s="41">
        <f t="shared" ref="C90:BI90" si="11">SUM(C52:C89)</f>
        <v>8452255</v>
      </c>
      <c r="D90" s="41">
        <f t="shared" si="11"/>
        <v>0</v>
      </c>
      <c r="E90" s="41">
        <f t="shared" si="11"/>
        <v>0</v>
      </c>
      <c r="F90" s="41">
        <f t="shared" si="11"/>
        <v>0</v>
      </c>
      <c r="G90" s="41">
        <f t="shared" si="11"/>
        <v>0</v>
      </c>
      <c r="H90" s="41">
        <f t="shared" si="11"/>
        <v>0</v>
      </c>
      <c r="I90" s="41">
        <f t="shared" si="11"/>
        <v>0</v>
      </c>
      <c r="J90" s="41">
        <f t="shared" si="11"/>
        <v>0</v>
      </c>
      <c r="K90" s="77">
        <f t="shared" si="11"/>
        <v>0</v>
      </c>
      <c r="L90" s="41">
        <f t="shared" si="11"/>
        <v>221003</v>
      </c>
      <c r="M90" s="41">
        <f t="shared" si="11"/>
        <v>70168</v>
      </c>
      <c r="N90" s="41">
        <f t="shared" si="11"/>
        <v>3786</v>
      </c>
      <c r="O90" s="41">
        <f t="shared" si="11"/>
        <v>2154</v>
      </c>
      <c r="P90" s="41">
        <f t="shared" si="11"/>
        <v>21066</v>
      </c>
      <c r="Q90" s="41">
        <f t="shared" si="11"/>
        <v>362234</v>
      </c>
      <c r="R90" s="41">
        <f t="shared" si="11"/>
        <v>78399</v>
      </c>
      <c r="S90" s="41">
        <f t="shared" si="11"/>
        <v>19</v>
      </c>
      <c r="T90" s="41">
        <f t="shared" si="11"/>
        <v>71758</v>
      </c>
      <c r="U90" s="41">
        <f t="shared" si="11"/>
        <v>72570</v>
      </c>
      <c r="V90" s="41">
        <f t="shared" si="11"/>
        <v>69926</v>
      </c>
      <c r="W90" s="41">
        <f t="shared" si="11"/>
        <v>4509</v>
      </c>
      <c r="X90" s="41">
        <f t="shared" si="11"/>
        <v>66347</v>
      </c>
      <c r="Y90" s="41">
        <f t="shared" si="11"/>
        <v>136282</v>
      </c>
      <c r="Z90" s="41">
        <f t="shared" si="11"/>
        <v>48827</v>
      </c>
      <c r="AA90" s="41">
        <f t="shared" si="11"/>
        <v>13765</v>
      </c>
      <c r="AB90" s="41">
        <f t="shared" si="11"/>
        <v>60419</v>
      </c>
      <c r="AC90" s="41">
        <f t="shared" si="11"/>
        <v>64442</v>
      </c>
      <c r="AD90" s="41">
        <f t="shared" si="11"/>
        <v>119804</v>
      </c>
      <c r="AE90" s="41">
        <f t="shared" si="11"/>
        <v>11154</v>
      </c>
      <c r="AF90" s="41">
        <f t="shared" si="11"/>
        <v>289847</v>
      </c>
      <c r="AG90" s="41">
        <f t="shared" si="11"/>
        <v>249772</v>
      </c>
      <c r="AH90" s="41">
        <f t="shared" si="11"/>
        <v>266483</v>
      </c>
      <c r="AI90" s="41">
        <f t="shared" si="11"/>
        <v>386663</v>
      </c>
      <c r="AJ90" s="41">
        <f t="shared" si="11"/>
        <v>168862</v>
      </c>
      <c r="AK90" s="41">
        <f t="shared" si="11"/>
        <v>56786</v>
      </c>
      <c r="AL90" s="41">
        <f t="shared" si="11"/>
        <v>16457</v>
      </c>
      <c r="AM90" s="41">
        <f t="shared" si="11"/>
        <v>137658</v>
      </c>
      <c r="AN90" s="41">
        <f t="shared" si="11"/>
        <v>48446</v>
      </c>
      <c r="AO90" s="41">
        <f t="shared" si="11"/>
        <v>158846</v>
      </c>
      <c r="AP90" s="41">
        <f t="shared" si="11"/>
        <v>40368</v>
      </c>
      <c r="AQ90" s="41">
        <f t="shared" si="11"/>
        <v>58947</v>
      </c>
      <c r="AR90" s="41">
        <f t="shared" si="11"/>
        <v>10859</v>
      </c>
      <c r="AS90" s="41">
        <f t="shared" si="11"/>
        <v>37004</v>
      </c>
      <c r="AT90" s="41">
        <f t="shared" si="11"/>
        <v>0</v>
      </c>
      <c r="AU90" s="41">
        <f t="shared" si="11"/>
        <v>0</v>
      </c>
      <c r="AV90" s="41">
        <f t="shared" si="11"/>
        <v>0</v>
      </c>
      <c r="AW90" s="41">
        <f t="shared" si="11"/>
        <v>0</v>
      </c>
      <c r="AX90" s="41">
        <f t="shared" si="11"/>
        <v>3425630</v>
      </c>
      <c r="AY90" s="76">
        <f t="shared" si="11"/>
        <v>0</v>
      </c>
      <c r="AZ90" s="77">
        <f t="shared" si="11"/>
        <v>961748</v>
      </c>
      <c r="BA90" s="77">
        <f t="shared" si="11"/>
        <v>3339658</v>
      </c>
      <c r="BB90" s="41">
        <f t="shared" si="11"/>
        <v>2726733</v>
      </c>
      <c r="BC90" s="41">
        <f t="shared" si="11"/>
        <v>415602</v>
      </c>
      <c r="BD90" s="78">
        <f t="shared" si="11"/>
        <v>2311131</v>
      </c>
      <c r="BE90" s="78">
        <f t="shared" si="11"/>
        <v>556968</v>
      </c>
      <c r="BF90" s="78">
        <f t="shared" si="11"/>
        <v>55957</v>
      </c>
      <c r="BG90" s="41">
        <f t="shared" si="11"/>
        <v>803995</v>
      </c>
      <c r="BH90" s="41">
        <f t="shared" si="11"/>
        <v>-78776</v>
      </c>
      <c r="BI90" s="79">
        <f t="shared" si="11"/>
        <v>0</v>
      </c>
      <c r="BK90" s="73">
        <f>SUM(BK52:BK89)</f>
        <v>0</v>
      </c>
      <c r="BL90" s="10"/>
    </row>
    <row r="91" spans="1:64" ht="12" thickTop="1" x14ac:dyDescent="0.3">
      <c r="B91" s="80" t="s">
        <v>157</v>
      </c>
      <c r="C91" s="81"/>
      <c r="D91" s="82"/>
      <c r="E91" s="82"/>
      <c r="F91" s="82">
        <f>F46</f>
        <v>182780</v>
      </c>
      <c r="G91" s="82">
        <f>G46</f>
        <v>-4974</v>
      </c>
      <c r="H91" s="82">
        <f>H46</f>
        <v>37807</v>
      </c>
      <c r="I91" s="82">
        <f>I46</f>
        <v>2054</v>
      </c>
      <c r="J91" s="82">
        <f>J46</f>
        <v>83831</v>
      </c>
      <c r="K91" s="82"/>
      <c r="L91" s="81">
        <f t="shared" ref="L91:AW91" si="12">L46-L90</f>
        <v>556823</v>
      </c>
      <c r="M91" s="83">
        <f t="shared" si="12"/>
        <v>94919</v>
      </c>
      <c r="N91" s="83">
        <f t="shared" si="12"/>
        <v>50503</v>
      </c>
      <c r="O91" s="83">
        <f t="shared" si="12"/>
        <v>31171</v>
      </c>
      <c r="P91" s="83">
        <f t="shared" si="12"/>
        <v>47307</v>
      </c>
      <c r="Q91" s="83">
        <f t="shared" si="12"/>
        <v>141984</v>
      </c>
      <c r="R91" s="83">
        <f t="shared" si="12"/>
        <v>66832</v>
      </c>
      <c r="S91" s="83">
        <f t="shared" si="12"/>
        <v>106</v>
      </c>
      <c r="T91" s="83">
        <f t="shared" si="12"/>
        <v>28789</v>
      </c>
      <c r="U91" s="83">
        <f t="shared" si="12"/>
        <v>50735</v>
      </c>
      <c r="V91" s="83">
        <f t="shared" si="12"/>
        <v>54629</v>
      </c>
      <c r="W91" s="83">
        <f t="shared" si="12"/>
        <v>5830</v>
      </c>
      <c r="X91" s="83">
        <f t="shared" si="12"/>
        <v>12369</v>
      </c>
      <c r="Y91" s="83">
        <f t="shared" si="12"/>
        <v>58551</v>
      </c>
      <c r="Z91" s="83">
        <f t="shared" si="12"/>
        <v>10316</v>
      </c>
      <c r="AA91" s="83">
        <f t="shared" si="12"/>
        <v>3602</v>
      </c>
      <c r="AB91" s="83">
        <f t="shared" si="12"/>
        <v>36581</v>
      </c>
      <c r="AC91" s="83">
        <f t="shared" si="12"/>
        <v>9743</v>
      </c>
      <c r="AD91" s="83">
        <f t="shared" si="12"/>
        <v>54687</v>
      </c>
      <c r="AE91" s="83">
        <f t="shared" si="12"/>
        <v>75420</v>
      </c>
      <c r="AF91" s="83">
        <f t="shared" si="12"/>
        <v>93864</v>
      </c>
      <c r="AG91" s="83">
        <f t="shared" si="12"/>
        <v>242590</v>
      </c>
      <c r="AH91" s="83">
        <f t="shared" si="12"/>
        <v>224882</v>
      </c>
      <c r="AI91" s="83">
        <f t="shared" si="12"/>
        <v>42646</v>
      </c>
      <c r="AJ91" s="83">
        <f t="shared" si="12"/>
        <v>184013</v>
      </c>
      <c r="AK91" s="83">
        <f t="shared" si="12"/>
        <v>104495</v>
      </c>
      <c r="AL91" s="83">
        <f t="shared" si="12"/>
        <v>241492</v>
      </c>
      <c r="AM91" s="83">
        <f t="shared" si="12"/>
        <v>112526</v>
      </c>
      <c r="AN91" s="83">
        <f t="shared" si="12"/>
        <v>77933</v>
      </c>
      <c r="AO91" s="83">
        <f t="shared" si="12"/>
        <v>229392</v>
      </c>
      <c r="AP91" s="83">
        <f t="shared" si="12"/>
        <v>189963</v>
      </c>
      <c r="AQ91" s="83">
        <f t="shared" si="12"/>
        <v>61396</v>
      </c>
      <c r="AR91" s="83">
        <f t="shared" si="12"/>
        <v>28274</v>
      </c>
      <c r="AS91" s="83">
        <f t="shared" si="12"/>
        <v>65264</v>
      </c>
      <c r="AT91" s="83">
        <f t="shared" si="12"/>
        <v>6683</v>
      </c>
      <c r="AU91" s="83">
        <f t="shared" si="12"/>
        <v>0</v>
      </c>
      <c r="AV91" s="83">
        <f t="shared" si="12"/>
        <v>0</v>
      </c>
      <c r="AW91" s="83">
        <f t="shared" si="12"/>
        <v>0</v>
      </c>
      <c r="AX91" s="84">
        <f t="shared" ref="AX91:AX99" si="13">SUM(L91:AW91)</f>
        <v>3296310</v>
      </c>
      <c r="AY91" s="84">
        <f t="shared" ref="AY91:AY99" si="14">SUM(C91:AW91)</f>
        <v>3597808</v>
      </c>
      <c r="BK91" s="10"/>
      <c r="BL91" s="10"/>
    </row>
    <row r="92" spans="1:64" ht="12" thickBot="1" x14ac:dyDescent="0.35">
      <c r="B92" s="80" t="s">
        <v>158</v>
      </c>
      <c r="C92" s="33"/>
      <c r="D92" s="32"/>
      <c r="E92" s="32"/>
      <c r="F92" s="32"/>
      <c r="G92" s="32"/>
      <c r="H92" s="32"/>
      <c r="I92" s="32"/>
      <c r="J92" s="32"/>
      <c r="K92" s="32"/>
      <c r="L92" s="33">
        <v>5368</v>
      </c>
      <c r="M92" s="31">
        <v>1059</v>
      </c>
      <c r="N92" s="31">
        <v>1318</v>
      </c>
      <c r="O92" s="31">
        <v>95</v>
      </c>
      <c r="P92" s="31">
        <v>11873</v>
      </c>
      <c r="Q92" s="31">
        <v>13568</v>
      </c>
      <c r="R92" s="31">
        <v>8775</v>
      </c>
      <c r="S92" s="31">
        <v>1</v>
      </c>
      <c r="T92" s="31">
        <v>5114</v>
      </c>
      <c r="U92" s="31">
        <v>8015</v>
      </c>
      <c r="V92" s="31">
        <v>4921</v>
      </c>
      <c r="W92" s="31">
        <v>878</v>
      </c>
      <c r="X92" s="31">
        <v>5665</v>
      </c>
      <c r="Y92" s="31">
        <v>7716</v>
      </c>
      <c r="Z92" s="31">
        <v>3395</v>
      </c>
      <c r="AA92" s="31">
        <v>1787</v>
      </c>
      <c r="AB92" s="31">
        <v>4595</v>
      </c>
      <c r="AC92" s="31">
        <v>10737</v>
      </c>
      <c r="AD92" s="31">
        <v>16902</v>
      </c>
      <c r="AE92" s="31">
        <v>3411</v>
      </c>
      <c r="AF92" s="31">
        <v>30764</v>
      </c>
      <c r="AG92" s="31">
        <v>117408</v>
      </c>
      <c r="AH92" s="31">
        <v>61054</v>
      </c>
      <c r="AI92" s="31">
        <v>20900</v>
      </c>
      <c r="AJ92" s="31">
        <v>37256</v>
      </c>
      <c r="AK92" s="31">
        <v>59350</v>
      </c>
      <c r="AL92" s="31">
        <v>6665</v>
      </c>
      <c r="AM92" s="31">
        <v>60950</v>
      </c>
      <c r="AN92" s="31">
        <v>27129</v>
      </c>
      <c r="AO92" s="31">
        <v>142072</v>
      </c>
      <c r="AP92" s="31">
        <v>139008</v>
      </c>
      <c r="AQ92" s="31">
        <v>49601</v>
      </c>
      <c r="AR92" s="31">
        <v>6810</v>
      </c>
      <c r="AS92" s="31">
        <v>29351</v>
      </c>
      <c r="AT92" s="31">
        <v>6683</v>
      </c>
      <c r="AU92" s="31">
        <v>0</v>
      </c>
      <c r="AV92" s="31">
        <v>0</v>
      </c>
      <c r="AW92" s="31">
        <v>0</v>
      </c>
      <c r="AX92" s="34">
        <f t="shared" si="13"/>
        <v>910194</v>
      </c>
      <c r="AY92" s="34">
        <f t="shared" si="14"/>
        <v>910194</v>
      </c>
      <c r="BK92" s="10"/>
      <c r="BL92" s="10"/>
    </row>
    <row r="93" spans="1:64" ht="12" thickTop="1" x14ac:dyDescent="0.3">
      <c r="B93" s="80" t="s">
        <v>159</v>
      </c>
      <c r="C93" s="33"/>
      <c r="D93" s="32"/>
      <c r="E93" s="32"/>
      <c r="F93" s="32"/>
      <c r="G93" s="32"/>
      <c r="H93" s="32"/>
      <c r="I93" s="32"/>
      <c r="J93" s="32"/>
      <c r="K93" s="32"/>
      <c r="L93" s="33">
        <f t="shared" ref="L93:AV93" si="15">+L92-SUM(L94:L95)</f>
        <v>5056</v>
      </c>
      <c r="M93" s="31">
        <f t="shared" si="15"/>
        <v>1059</v>
      </c>
      <c r="N93" s="31">
        <f t="shared" si="15"/>
        <v>1318</v>
      </c>
      <c r="O93" s="31">
        <f t="shared" si="15"/>
        <v>95</v>
      </c>
      <c r="P93" s="31">
        <f t="shared" si="15"/>
        <v>11873</v>
      </c>
      <c r="Q93" s="31">
        <f t="shared" si="15"/>
        <v>13568</v>
      </c>
      <c r="R93" s="31">
        <f t="shared" si="15"/>
        <v>8775</v>
      </c>
      <c r="S93" s="31">
        <f t="shared" si="15"/>
        <v>1</v>
      </c>
      <c r="T93" s="31">
        <f t="shared" si="15"/>
        <v>5114</v>
      </c>
      <c r="U93" s="31">
        <f t="shared" si="15"/>
        <v>8015</v>
      </c>
      <c r="V93" s="31">
        <f t="shared" si="15"/>
        <v>4921</v>
      </c>
      <c r="W93" s="31">
        <f t="shared" si="15"/>
        <v>878</v>
      </c>
      <c r="X93" s="31">
        <f t="shared" si="15"/>
        <v>5665</v>
      </c>
      <c r="Y93" s="31">
        <f t="shared" si="15"/>
        <v>7716</v>
      </c>
      <c r="Z93" s="31">
        <f t="shared" si="15"/>
        <v>3395</v>
      </c>
      <c r="AA93" s="31">
        <f t="shared" si="15"/>
        <v>1787</v>
      </c>
      <c r="AB93" s="31">
        <f t="shared" si="15"/>
        <v>4595</v>
      </c>
      <c r="AC93" s="31">
        <f t="shared" si="15"/>
        <v>10737</v>
      </c>
      <c r="AD93" s="31">
        <f t="shared" si="15"/>
        <v>16902</v>
      </c>
      <c r="AE93" s="31">
        <f t="shared" si="15"/>
        <v>3411</v>
      </c>
      <c r="AF93" s="31">
        <f t="shared" si="15"/>
        <v>30764</v>
      </c>
      <c r="AG93" s="31">
        <f t="shared" si="15"/>
        <v>117408</v>
      </c>
      <c r="AH93" s="31">
        <f t="shared" si="15"/>
        <v>61054</v>
      </c>
      <c r="AI93" s="31">
        <f t="shared" si="15"/>
        <v>20900</v>
      </c>
      <c r="AJ93" s="31">
        <f t="shared" si="15"/>
        <v>37256</v>
      </c>
      <c r="AK93" s="31">
        <f t="shared" si="15"/>
        <v>59350</v>
      </c>
      <c r="AL93" s="31">
        <f t="shared" si="15"/>
        <v>6665</v>
      </c>
      <c r="AM93" s="31">
        <f t="shared" si="15"/>
        <v>60950</v>
      </c>
      <c r="AN93" s="31">
        <f t="shared" si="15"/>
        <v>27129</v>
      </c>
      <c r="AO93" s="31">
        <f t="shared" si="15"/>
        <v>142072</v>
      </c>
      <c r="AP93" s="31">
        <f t="shared" si="15"/>
        <v>139008</v>
      </c>
      <c r="AQ93" s="31">
        <f t="shared" si="15"/>
        <v>49601</v>
      </c>
      <c r="AR93" s="31">
        <f t="shared" si="15"/>
        <v>6810</v>
      </c>
      <c r="AS93" s="31">
        <f t="shared" si="15"/>
        <v>29351</v>
      </c>
      <c r="AT93" s="31">
        <f t="shared" si="15"/>
        <v>6683</v>
      </c>
      <c r="AU93" s="31">
        <f t="shared" si="15"/>
        <v>0</v>
      </c>
      <c r="AV93" s="31">
        <f t="shared" si="15"/>
        <v>0</v>
      </c>
      <c r="AW93" s="31">
        <f t="shared" ref="AW93" si="16">+AW92-SUM(AW94:AW95)</f>
        <v>0</v>
      </c>
      <c r="AX93" s="34">
        <f t="shared" si="13"/>
        <v>909882</v>
      </c>
      <c r="AY93" s="34">
        <f t="shared" si="14"/>
        <v>909882</v>
      </c>
      <c r="BA93" s="85" t="s">
        <v>160</v>
      </c>
      <c r="BB93" s="86"/>
      <c r="BC93" s="86"/>
      <c r="BD93" s="86"/>
      <c r="BE93" s="87">
        <f>AX91</f>
        <v>3296310</v>
      </c>
      <c r="BG93" s="85" t="s">
        <v>161</v>
      </c>
      <c r="BH93" s="86"/>
      <c r="BI93" s="86"/>
      <c r="BJ93" s="86"/>
      <c r="BK93" s="87">
        <f>BA90</f>
        <v>3339658</v>
      </c>
      <c r="BL93" s="73"/>
    </row>
    <row r="94" spans="1:64" x14ac:dyDescent="0.3">
      <c r="B94" s="80" t="s">
        <v>162</v>
      </c>
      <c r="C94" s="33"/>
      <c r="D94" s="32"/>
      <c r="E94" s="32"/>
      <c r="F94" s="32"/>
      <c r="G94" s="32"/>
      <c r="H94" s="32"/>
      <c r="I94" s="32"/>
      <c r="J94" s="32"/>
      <c r="K94" s="32"/>
      <c r="L94" s="33">
        <v>312</v>
      </c>
      <c r="M94" s="31">
        <v>0</v>
      </c>
      <c r="N94" s="31">
        <v>0</v>
      </c>
      <c r="O94" s="31">
        <v>0</v>
      </c>
      <c r="P94" s="31">
        <v>0</v>
      </c>
      <c r="Q94" s="31">
        <v>0</v>
      </c>
      <c r="R94" s="31">
        <v>0</v>
      </c>
      <c r="S94" s="31">
        <v>0</v>
      </c>
      <c r="T94" s="31">
        <v>0</v>
      </c>
      <c r="U94" s="31">
        <v>0</v>
      </c>
      <c r="V94" s="31">
        <v>0</v>
      </c>
      <c r="W94" s="31">
        <v>0</v>
      </c>
      <c r="X94" s="31">
        <v>0</v>
      </c>
      <c r="Y94" s="31">
        <v>0</v>
      </c>
      <c r="Z94" s="31">
        <v>0</v>
      </c>
      <c r="AA94" s="31">
        <v>0</v>
      </c>
      <c r="AB94" s="31">
        <v>0</v>
      </c>
      <c r="AC94" s="31">
        <v>0</v>
      </c>
      <c r="AD94" s="31">
        <v>0</v>
      </c>
      <c r="AE94" s="31">
        <v>0</v>
      </c>
      <c r="AF94" s="31">
        <v>0</v>
      </c>
      <c r="AG94" s="31">
        <v>0</v>
      </c>
      <c r="AH94" s="31">
        <v>0</v>
      </c>
      <c r="AI94" s="31">
        <v>0</v>
      </c>
      <c r="AJ94" s="31">
        <v>0</v>
      </c>
      <c r="AK94" s="31">
        <v>0</v>
      </c>
      <c r="AL94" s="31">
        <v>0</v>
      </c>
      <c r="AM94" s="31">
        <v>0</v>
      </c>
      <c r="AN94" s="31">
        <v>0</v>
      </c>
      <c r="AO94" s="31">
        <v>0</v>
      </c>
      <c r="AP94" s="31">
        <v>0</v>
      </c>
      <c r="AQ94" s="31">
        <v>0</v>
      </c>
      <c r="AR94" s="31">
        <v>0</v>
      </c>
      <c r="AS94" s="31">
        <v>0</v>
      </c>
      <c r="AT94" s="31">
        <v>0</v>
      </c>
      <c r="AU94" s="31">
        <v>0</v>
      </c>
      <c r="AV94" s="31">
        <v>0</v>
      </c>
      <c r="AW94" s="31">
        <v>0</v>
      </c>
      <c r="AX94" s="34">
        <f t="shared" si="13"/>
        <v>312</v>
      </c>
      <c r="AY94" s="34">
        <f t="shared" si="14"/>
        <v>312</v>
      </c>
      <c r="BA94" s="88" t="s">
        <v>163</v>
      </c>
      <c r="BE94" s="72">
        <f>J46</f>
        <v>83831</v>
      </c>
      <c r="BG94" s="88" t="s">
        <v>164</v>
      </c>
      <c r="BK94" s="72">
        <f>BG90</f>
        <v>803995</v>
      </c>
      <c r="BL94" s="73"/>
    </row>
    <row r="95" spans="1:64" s="43" customFormat="1" ht="11.25" customHeight="1" x14ac:dyDescent="0.3">
      <c r="B95" s="80" t="s">
        <v>165</v>
      </c>
      <c r="C95" s="89"/>
      <c r="D95" s="90"/>
      <c r="E95" s="90"/>
      <c r="F95" s="90"/>
      <c r="G95" s="90"/>
      <c r="H95" s="90"/>
      <c r="I95" s="90"/>
      <c r="J95" s="90"/>
      <c r="K95" s="90"/>
      <c r="L95" s="33">
        <v>0</v>
      </c>
      <c r="M95" s="91">
        <v>0</v>
      </c>
      <c r="N95" s="91">
        <v>0</v>
      </c>
      <c r="O95" s="91">
        <v>0</v>
      </c>
      <c r="P95" s="91">
        <v>0</v>
      </c>
      <c r="Q95" s="91">
        <v>0</v>
      </c>
      <c r="R95" s="91">
        <v>0</v>
      </c>
      <c r="S95" s="91">
        <v>0</v>
      </c>
      <c r="T95" s="91">
        <v>0</v>
      </c>
      <c r="U95" s="91">
        <v>0</v>
      </c>
      <c r="V95" s="91">
        <v>0</v>
      </c>
      <c r="W95" s="91">
        <v>0</v>
      </c>
      <c r="X95" s="91">
        <v>0</v>
      </c>
      <c r="Y95" s="91">
        <v>0</v>
      </c>
      <c r="Z95" s="91">
        <v>0</v>
      </c>
      <c r="AA95" s="91">
        <v>0</v>
      </c>
      <c r="AB95" s="91">
        <v>0</v>
      </c>
      <c r="AC95" s="91">
        <v>0</v>
      </c>
      <c r="AD95" s="91">
        <v>0</v>
      </c>
      <c r="AE95" s="91">
        <v>0</v>
      </c>
      <c r="AF95" s="91">
        <v>0</v>
      </c>
      <c r="AG95" s="91">
        <v>0</v>
      </c>
      <c r="AH95" s="91">
        <v>0</v>
      </c>
      <c r="AI95" s="91">
        <v>0</v>
      </c>
      <c r="AJ95" s="91">
        <v>0</v>
      </c>
      <c r="AK95" s="91">
        <v>0</v>
      </c>
      <c r="AL95" s="91">
        <v>0</v>
      </c>
      <c r="AM95" s="91">
        <v>0</v>
      </c>
      <c r="AN95" s="91">
        <v>0</v>
      </c>
      <c r="AO95" s="91">
        <v>0</v>
      </c>
      <c r="AP95" s="91">
        <v>0</v>
      </c>
      <c r="AQ95" s="91">
        <v>0</v>
      </c>
      <c r="AR95" s="91">
        <v>0</v>
      </c>
      <c r="AS95" s="91">
        <v>0</v>
      </c>
      <c r="AT95" s="91">
        <v>0</v>
      </c>
      <c r="AU95" s="91">
        <v>0</v>
      </c>
      <c r="AV95" s="91">
        <v>0</v>
      </c>
      <c r="AW95" s="91">
        <v>0</v>
      </c>
      <c r="AX95" s="34">
        <f t="shared" si="13"/>
        <v>0</v>
      </c>
      <c r="AY95" s="34">
        <f t="shared" si="14"/>
        <v>0</v>
      </c>
      <c r="AZ95" s="10"/>
      <c r="BA95" s="88" t="s">
        <v>166</v>
      </c>
      <c r="BE95" s="92">
        <f>I46</f>
        <v>2054</v>
      </c>
      <c r="BG95" s="88" t="s">
        <v>167</v>
      </c>
      <c r="BH95" s="10"/>
      <c r="BI95" s="10"/>
      <c r="BJ95" s="10"/>
      <c r="BK95" s="72">
        <f>BH90</f>
        <v>-78776</v>
      </c>
      <c r="BL95" s="73"/>
    </row>
    <row r="96" spans="1:64" x14ac:dyDescent="0.3">
      <c r="B96" s="80" t="s">
        <v>168</v>
      </c>
      <c r="C96" s="33"/>
      <c r="D96" s="32"/>
      <c r="E96" s="32"/>
      <c r="F96" s="32"/>
      <c r="G96" s="32"/>
      <c r="H96" s="32"/>
      <c r="I96" s="32"/>
      <c r="J96" s="32"/>
      <c r="K96" s="32"/>
      <c r="L96" s="33">
        <v>533</v>
      </c>
      <c r="M96" s="31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31">
        <v>0</v>
      </c>
      <c r="T96" s="31">
        <v>0</v>
      </c>
      <c r="U96" s="31">
        <v>0</v>
      </c>
      <c r="V96" s="31">
        <v>0</v>
      </c>
      <c r="W96" s="31">
        <v>0</v>
      </c>
      <c r="X96" s="31">
        <v>0</v>
      </c>
      <c r="Y96" s="31">
        <v>0</v>
      </c>
      <c r="Z96" s="31">
        <v>0</v>
      </c>
      <c r="AA96" s="31">
        <v>0</v>
      </c>
      <c r="AB96" s="31">
        <v>0</v>
      </c>
      <c r="AC96" s="31">
        <v>0</v>
      </c>
      <c r="AD96" s="31">
        <v>0</v>
      </c>
      <c r="AE96" s="31">
        <v>0</v>
      </c>
      <c r="AF96" s="31">
        <v>0</v>
      </c>
      <c r="AG96" s="31">
        <v>0</v>
      </c>
      <c r="AH96" s="31">
        <v>0</v>
      </c>
      <c r="AI96" s="31">
        <v>0</v>
      </c>
      <c r="AJ96" s="31">
        <v>0</v>
      </c>
      <c r="AK96" s="31">
        <v>0</v>
      </c>
      <c r="AL96" s="31">
        <v>0</v>
      </c>
      <c r="AM96" s="31">
        <v>0</v>
      </c>
      <c r="AN96" s="31">
        <v>0</v>
      </c>
      <c r="AO96" s="31">
        <v>0</v>
      </c>
      <c r="AP96" s="31">
        <v>0</v>
      </c>
      <c r="AQ96" s="31">
        <v>0</v>
      </c>
      <c r="AR96" s="31">
        <v>0</v>
      </c>
      <c r="AS96" s="31">
        <v>0</v>
      </c>
      <c r="AT96" s="31">
        <v>0</v>
      </c>
      <c r="AU96" s="31">
        <v>0</v>
      </c>
      <c r="AV96" s="31">
        <v>0</v>
      </c>
      <c r="AW96" s="31">
        <v>0</v>
      </c>
      <c r="AX96" s="34">
        <f t="shared" si="13"/>
        <v>533</v>
      </c>
      <c r="AY96" s="34">
        <f t="shared" si="14"/>
        <v>533</v>
      </c>
      <c r="BA96" s="88" t="s">
        <v>169</v>
      </c>
      <c r="BE96" s="72">
        <f>H46+F46</f>
        <v>220587</v>
      </c>
      <c r="BG96" s="88" t="s">
        <v>170</v>
      </c>
      <c r="BK96" s="72">
        <f>BI90</f>
        <v>0</v>
      </c>
      <c r="BL96" s="73"/>
    </row>
    <row r="97" spans="2:64" x14ac:dyDescent="0.3">
      <c r="B97" s="80" t="s">
        <v>171</v>
      </c>
      <c r="C97" s="33"/>
      <c r="D97" s="32"/>
      <c r="E97" s="32"/>
      <c r="F97" s="32"/>
      <c r="G97" s="32"/>
      <c r="H97" s="32"/>
      <c r="I97" s="32"/>
      <c r="J97" s="32"/>
      <c r="K97" s="32"/>
      <c r="L97" s="33">
        <v>0</v>
      </c>
      <c r="M97" s="31">
        <v>0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31">
        <v>0</v>
      </c>
      <c r="T97" s="31">
        <v>0</v>
      </c>
      <c r="U97" s="31">
        <v>0</v>
      </c>
      <c r="V97" s="31">
        <v>0</v>
      </c>
      <c r="W97" s="31">
        <v>0</v>
      </c>
      <c r="X97" s="31">
        <v>0</v>
      </c>
      <c r="Y97" s="31">
        <v>0</v>
      </c>
      <c r="Z97" s="31">
        <v>0</v>
      </c>
      <c r="AA97" s="31">
        <v>0</v>
      </c>
      <c r="AB97" s="31">
        <v>0</v>
      </c>
      <c r="AC97" s="31">
        <v>0</v>
      </c>
      <c r="AD97" s="31">
        <v>0</v>
      </c>
      <c r="AE97" s="31">
        <v>0</v>
      </c>
      <c r="AF97" s="31">
        <v>0</v>
      </c>
      <c r="AG97" s="31">
        <v>0</v>
      </c>
      <c r="AH97" s="31">
        <v>0</v>
      </c>
      <c r="AI97" s="31">
        <v>0</v>
      </c>
      <c r="AJ97" s="31">
        <v>0</v>
      </c>
      <c r="AK97" s="31">
        <v>0</v>
      </c>
      <c r="AL97" s="31">
        <v>0</v>
      </c>
      <c r="AM97" s="31">
        <v>0</v>
      </c>
      <c r="AN97" s="31">
        <v>0</v>
      </c>
      <c r="AO97" s="31">
        <v>0</v>
      </c>
      <c r="AP97" s="31">
        <v>0</v>
      </c>
      <c r="AQ97" s="31">
        <v>0</v>
      </c>
      <c r="AR97" s="31">
        <v>0</v>
      </c>
      <c r="AS97" s="31">
        <v>0</v>
      </c>
      <c r="AT97" s="31">
        <v>0</v>
      </c>
      <c r="AU97" s="31">
        <v>0</v>
      </c>
      <c r="AV97" s="31">
        <v>0</v>
      </c>
      <c r="AW97" s="31">
        <v>0</v>
      </c>
      <c r="AX97" s="34">
        <f t="shared" si="13"/>
        <v>0</v>
      </c>
      <c r="AY97" s="34">
        <f t="shared" si="14"/>
        <v>0</v>
      </c>
      <c r="BA97" s="88" t="s">
        <v>172</v>
      </c>
      <c r="BE97" s="72">
        <f>G46</f>
        <v>-4974</v>
      </c>
      <c r="BG97" s="88" t="s">
        <v>173</v>
      </c>
      <c r="BK97" s="72">
        <f>AZ90</f>
        <v>961748</v>
      </c>
      <c r="BL97" s="73"/>
    </row>
    <row r="98" spans="2:64" ht="12" thickBot="1" x14ac:dyDescent="0.35">
      <c r="B98" s="80" t="s">
        <v>174</v>
      </c>
      <c r="C98" s="93"/>
      <c r="D98" s="94"/>
      <c r="E98" s="94"/>
      <c r="F98" s="94"/>
      <c r="G98" s="94"/>
      <c r="H98" s="94"/>
      <c r="I98" s="94"/>
      <c r="J98" s="94"/>
      <c r="K98" s="94"/>
      <c r="L98" s="93">
        <f t="shared" ref="L98:AW98" si="17">+L91-L92-(L96+L97)</f>
        <v>550922</v>
      </c>
      <c r="M98" s="95">
        <f t="shared" si="17"/>
        <v>93860</v>
      </c>
      <c r="N98" s="95">
        <f t="shared" si="17"/>
        <v>49185</v>
      </c>
      <c r="O98" s="95">
        <f t="shared" si="17"/>
        <v>31076</v>
      </c>
      <c r="P98" s="95">
        <f t="shared" si="17"/>
        <v>35434</v>
      </c>
      <c r="Q98" s="95">
        <f t="shared" si="17"/>
        <v>128416</v>
      </c>
      <c r="R98" s="95">
        <f t="shared" si="17"/>
        <v>58057</v>
      </c>
      <c r="S98" s="95">
        <f t="shared" si="17"/>
        <v>105</v>
      </c>
      <c r="T98" s="95">
        <f t="shared" si="17"/>
        <v>23675</v>
      </c>
      <c r="U98" s="95">
        <f t="shared" si="17"/>
        <v>42720</v>
      </c>
      <c r="V98" s="95">
        <f t="shared" si="17"/>
        <v>49708</v>
      </c>
      <c r="W98" s="95">
        <f t="shared" si="17"/>
        <v>4952</v>
      </c>
      <c r="X98" s="95">
        <f t="shared" si="17"/>
        <v>6704</v>
      </c>
      <c r="Y98" s="95">
        <f t="shared" si="17"/>
        <v>50835</v>
      </c>
      <c r="Z98" s="95">
        <f t="shared" si="17"/>
        <v>6921</v>
      </c>
      <c r="AA98" s="95">
        <f t="shared" si="17"/>
        <v>1815</v>
      </c>
      <c r="AB98" s="95">
        <f t="shared" si="17"/>
        <v>31986</v>
      </c>
      <c r="AC98" s="95">
        <f t="shared" si="17"/>
        <v>-994</v>
      </c>
      <c r="AD98" s="95">
        <f t="shared" si="17"/>
        <v>37785</v>
      </c>
      <c r="AE98" s="95">
        <f t="shared" si="17"/>
        <v>72009</v>
      </c>
      <c r="AF98" s="95">
        <f t="shared" si="17"/>
        <v>63100</v>
      </c>
      <c r="AG98" s="95">
        <f t="shared" si="17"/>
        <v>125182</v>
      </c>
      <c r="AH98" s="95">
        <f t="shared" si="17"/>
        <v>163828</v>
      </c>
      <c r="AI98" s="95">
        <f t="shared" si="17"/>
        <v>21746</v>
      </c>
      <c r="AJ98" s="95">
        <f t="shared" si="17"/>
        <v>146757</v>
      </c>
      <c r="AK98" s="95">
        <f t="shared" si="17"/>
        <v>45145</v>
      </c>
      <c r="AL98" s="95">
        <f t="shared" si="17"/>
        <v>234827</v>
      </c>
      <c r="AM98" s="95">
        <f t="shared" si="17"/>
        <v>51576</v>
      </c>
      <c r="AN98" s="95">
        <f t="shared" si="17"/>
        <v>50804</v>
      </c>
      <c r="AO98" s="95">
        <f t="shared" si="17"/>
        <v>87320</v>
      </c>
      <c r="AP98" s="95">
        <f t="shared" si="17"/>
        <v>50955</v>
      </c>
      <c r="AQ98" s="95">
        <f t="shared" si="17"/>
        <v>11795</v>
      </c>
      <c r="AR98" s="95">
        <f t="shared" si="17"/>
        <v>21464</v>
      </c>
      <c r="AS98" s="95">
        <f t="shared" si="17"/>
        <v>35913</v>
      </c>
      <c r="AT98" s="95">
        <f t="shared" si="17"/>
        <v>0</v>
      </c>
      <c r="AU98" s="95">
        <f t="shared" si="17"/>
        <v>0</v>
      </c>
      <c r="AV98" s="95">
        <f t="shared" si="17"/>
        <v>0</v>
      </c>
      <c r="AW98" s="95">
        <f t="shared" si="17"/>
        <v>0</v>
      </c>
      <c r="AX98" s="96">
        <f t="shared" si="13"/>
        <v>2385583</v>
      </c>
      <c r="AY98" s="96">
        <f t="shared" si="14"/>
        <v>2385583</v>
      </c>
      <c r="BA98" s="88"/>
      <c r="BE98" s="72"/>
      <c r="BG98" s="88" t="s">
        <v>175</v>
      </c>
      <c r="BK98" s="72">
        <f>AZ46</f>
        <v>1428817</v>
      </c>
      <c r="BL98" s="73"/>
    </row>
    <row r="99" spans="2:64" ht="12.5" thickTop="1" thickBot="1" x14ac:dyDescent="0.35">
      <c r="B99" s="97" t="s">
        <v>176</v>
      </c>
      <c r="C99" s="98"/>
      <c r="D99" s="98"/>
      <c r="E99" s="98"/>
      <c r="F99" s="98"/>
      <c r="G99" s="98"/>
      <c r="H99" s="98"/>
      <c r="I99" s="98"/>
      <c r="J99" s="98"/>
      <c r="K99" s="98"/>
      <c r="L99" s="99">
        <v>1105669</v>
      </c>
      <c r="M99" s="100">
        <v>10727</v>
      </c>
      <c r="N99" s="100">
        <v>2560</v>
      </c>
      <c r="O99" s="100">
        <v>6666</v>
      </c>
      <c r="P99" s="100">
        <v>11841</v>
      </c>
      <c r="Q99" s="100">
        <v>114876</v>
      </c>
      <c r="R99" s="100">
        <v>11678</v>
      </c>
      <c r="S99" s="100">
        <v>8</v>
      </c>
      <c r="T99" s="100">
        <v>135665</v>
      </c>
      <c r="U99" s="100">
        <v>25291</v>
      </c>
      <c r="V99" s="100">
        <v>17587</v>
      </c>
      <c r="W99" s="100">
        <v>6763</v>
      </c>
      <c r="X99" s="100">
        <v>11563</v>
      </c>
      <c r="Y99" s="100">
        <v>3819</v>
      </c>
      <c r="Z99" s="100">
        <v>14986</v>
      </c>
      <c r="AA99" s="100">
        <v>9846</v>
      </c>
      <c r="AB99" s="100">
        <v>17810</v>
      </c>
      <c r="AC99" s="100">
        <v>17323</v>
      </c>
      <c r="AD99" s="100">
        <v>1960</v>
      </c>
      <c r="AE99" s="100">
        <v>3493</v>
      </c>
      <c r="AF99" s="100">
        <v>41378</v>
      </c>
      <c r="AG99" s="100">
        <v>534481</v>
      </c>
      <c r="AH99" s="100">
        <v>72777</v>
      </c>
      <c r="AI99" s="100">
        <v>241368</v>
      </c>
      <c r="AJ99" s="100">
        <v>11348</v>
      </c>
      <c r="AK99" s="100">
        <v>11080</v>
      </c>
      <c r="AL99" s="100">
        <v>10352</v>
      </c>
      <c r="AM99" s="100">
        <v>46893</v>
      </c>
      <c r="AN99" s="100">
        <v>27109</v>
      </c>
      <c r="AO99" s="100">
        <v>45341</v>
      </c>
      <c r="AP99" s="100">
        <v>67576</v>
      </c>
      <c r="AQ99" s="100">
        <v>64059</v>
      </c>
      <c r="AR99" s="100">
        <v>7922</v>
      </c>
      <c r="AS99" s="100">
        <v>115069</v>
      </c>
      <c r="AT99" s="100">
        <v>40500</v>
      </c>
      <c r="AU99" s="100">
        <v>0</v>
      </c>
      <c r="AV99" s="100">
        <v>0</v>
      </c>
      <c r="AW99" s="100">
        <v>0</v>
      </c>
      <c r="AX99" s="79">
        <f t="shared" si="13"/>
        <v>2867384</v>
      </c>
      <c r="AY99" s="101">
        <f t="shared" si="14"/>
        <v>2867384</v>
      </c>
      <c r="BA99" s="13" t="s">
        <v>177</v>
      </c>
      <c r="BB99" s="14"/>
      <c r="BC99" s="14"/>
      <c r="BD99" s="14"/>
      <c r="BE99" s="101">
        <f>BE93+BE94+BE95+BE96+BE97</f>
        <v>3597808</v>
      </c>
      <c r="BG99" s="13" t="s">
        <v>177</v>
      </c>
      <c r="BH99" s="14"/>
      <c r="BI99" s="14"/>
      <c r="BJ99" s="14"/>
      <c r="BK99" s="101">
        <f>BK93+BK94+BK95+BK96+BK97-BK98</f>
        <v>3597808</v>
      </c>
      <c r="BL99" s="73"/>
    </row>
    <row r="100" spans="2:64" ht="12" thickTop="1" x14ac:dyDescent="0.3"/>
    <row r="101" spans="2:64" x14ac:dyDescent="0.3">
      <c r="BF101" s="73"/>
    </row>
    <row r="102" spans="2:64" x14ac:dyDescent="0.3">
      <c r="BF102" s="102">
        <f>+BE99-BK99</f>
        <v>0</v>
      </c>
    </row>
    <row r="103" spans="2:64" x14ac:dyDescent="0.3">
      <c r="BH103" s="103"/>
    </row>
  </sheetData>
  <mergeCells count="2">
    <mergeCell ref="A5:B7"/>
    <mergeCell ref="A49:B51"/>
  </mergeCells>
  <conditionalFormatting sqref="BF102">
    <cfRule type="cellIs" dxfId="2" priority="1" operator="notEqual">
      <formula>0</formula>
    </cfRule>
  </conditionalFormatting>
  <printOptions gridLines="1"/>
  <pageMargins left="0.19685039370078741" right="0.19685039370078741" top="0.59055118110236227" bottom="0.31496062992125984" header="0.51181102362204722" footer="0.23622047244094491"/>
  <pageSetup paperSize="9" fitToWidth="3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L103"/>
  <sheetViews>
    <sheetView zoomScaleNormal="100" workbookViewId="0">
      <pane xSplit="2" ySplit="7" topLeftCell="C8" activePane="bottomRight" state="frozen"/>
      <selection activeCell="BI52" sqref="BI52"/>
      <selection pane="topRight" activeCell="BI52" sqref="BI52"/>
      <selection pane="bottomLeft" activeCell="BI52" sqref="BI52"/>
      <selection pane="bottomRight" activeCell="BI52" sqref="BI52"/>
    </sheetView>
  </sheetViews>
  <sheetFormatPr baseColWidth="10" defaultColWidth="13.33203125" defaultRowHeight="11.5" x14ac:dyDescent="0.3"/>
  <cols>
    <col min="1" max="1" width="4.33203125" style="10" bestFit="1" customWidth="1"/>
    <col min="2" max="2" width="116.44140625" style="10" bestFit="1" customWidth="1"/>
    <col min="3" max="3" width="12.6640625" style="10" customWidth="1"/>
    <col min="4" max="10" width="11.44140625" style="10" customWidth="1"/>
    <col min="11" max="11" width="16.109375" style="10" customWidth="1"/>
    <col min="12" max="51" width="15" style="10" customWidth="1"/>
    <col min="52" max="57" width="11.44140625" style="10" customWidth="1"/>
    <col min="58" max="58" width="16.44140625" style="10" bestFit="1" customWidth="1"/>
    <col min="59" max="60" width="11.44140625" style="10" customWidth="1"/>
    <col min="61" max="61" width="12.109375" style="10" customWidth="1"/>
    <col min="62" max="62" width="10.6640625" style="10" bestFit="1" customWidth="1"/>
    <col min="63" max="63" width="13.77734375" style="12" customWidth="1"/>
    <col min="64" max="64" width="9.33203125" style="12" bestFit="1" customWidth="1"/>
    <col min="65" max="16384" width="13.33203125" style="10"/>
  </cols>
  <sheetData>
    <row r="1" spans="1:64" x14ac:dyDescent="0.3">
      <c r="G1" s="11" t="s">
        <v>0</v>
      </c>
      <c r="H1" s="11"/>
      <c r="N1" s="10" t="s">
        <v>178</v>
      </c>
    </row>
    <row r="2" spans="1:64" x14ac:dyDescent="0.3">
      <c r="N2" s="10" t="s">
        <v>2</v>
      </c>
    </row>
    <row r="3" spans="1:64" ht="12" thickBot="1" x14ac:dyDescent="0.35">
      <c r="C3" s="11" t="s">
        <v>3</v>
      </c>
      <c r="AY3" s="11"/>
      <c r="BE3" s="11"/>
    </row>
    <row r="4" spans="1:64" ht="12.5" thickTop="1" thickBot="1" x14ac:dyDescent="0.35">
      <c r="L4" s="13" t="s">
        <v>4</v>
      </c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5"/>
      <c r="BJ4" s="12"/>
      <c r="BK4" s="10"/>
      <c r="BL4" s="10"/>
    </row>
    <row r="5" spans="1:64" ht="65.5" customHeight="1" thickTop="1" x14ac:dyDescent="0.3">
      <c r="A5" s="104" t="s">
        <v>5</v>
      </c>
      <c r="B5" s="105"/>
      <c r="C5" s="2" t="s">
        <v>6</v>
      </c>
      <c r="D5" s="16" t="s">
        <v>7</v>
      </c>
      <c r="E5" s="16" t="s">
        <v>8</v>
      </c>
      <c r="F5" s="16" t="s">
        <v>9</v>
      </c>
      <c r="G5" s="16" t="s">
        <v>10</v>
      </c>
      <c r="H5" s="16" t="s">
        <v>11</v>
      </c>
      <c r="I5" s="16" t="s">
        <v>12</v>
      </c>
      <c r="J5" s="17" t="s">
        <v>13</v>
      </c>
      <c r="K5" s="18" t="s">
        <v>14</v>
      </c>
      <c r="L5" s="1" t="s">
        <v>15</v>
      </c>
      <c r="M5" s="2" t="s">
        <v>16</v>
      </c>
      <c r="N5" s="2" t="s">
        <v>17</v>
      </c>
      <c r="O5" s="2" t="s">
        <v>18</v>
      </c>
      <c r="P5" s="2" t="s">
        <v>19</v>
      </c>
      <c r="Q5" s="2" t="s">
        <v>20</v>
      </c>
      <c r="R5" s="2" t="s">
        <v>21</v>
      </c>
      <c r="S5" s="2" t="s">
        <v>22</v>
      </c>
      <c r="T5" s="2" t="s">
        <v>23</v>
      </c>
      <c r="U5" s="2" t="s">
        <v>24</v>
      </c>
      <c r="V5" s="2" t="s">
        <v>25</v>
      </c>
      <c r="W5" s="2" t="s">
        <v>26</v>
      </c>
      <c r="X5" s="2" t="s">
        <v>27</v>
      </c>
      <c r="Y5" s="2" t="s">
        <v>28</v>
      </c>
      <c r="Z5" s="2" t="s">
        <v>29</v>
      </c>
      <c r="AA5" s="2" t="s">
        <v>30</v>
      </c>
      <c r="AB5" s="2" t="s">
        <v>31</v>
      </c>
      <c r="AC5" s="2" t="s">
        <v>32</v>
      </c>
      <c r="AD5" s="2" t="s">
        <v>33</v>
      </c>
      <c r="AE5" s="2" t="s">
        <v>34</v>
      </c>
      <c r="AF5" s="2" t="s">
        <v>35</v>
      </c>
      <c r="AG5" s="2" t="s">
        <v>36</v>
      </c>
      <c r="AH5" s="2" t="s">
        <v>37</v>
      </c>
      <c r="AI5" s="2" t="s">
        <v>38</v>
      </c>
      <c r="AJ5" s="2" t="s">
        <v>39</v>
      </c>
      <c r="AK5" s="2" t="s">
        <v>40</v>
      </c>
      <c r="AL5" s="2" t="s">
        <v>41</v>
      </c>
      <c r="AM5" s="2" t="s">
        <v>42</v>
      </c>
      <c r="AN5" s="2" t="s">
        <v>43</v>
      </c>
      <c r="AO5" s="2" t="s">
        <v>44</v>
      </c>
      <c r="AP5" s="2" t="s">
        <v>45</v>
      </c>
      <c r="AQ5" s="2" t="s">
        <v>46</v>
      </c>
      <c r="AR5" s="2" t="s">
        <v>47</v>
      </c>
      <c r="AS5" s="2" t="s">
        <v>48</v>
      </c>
      <c r="AT5" s="2" t="s">
        <v>49</v>
      </c>
      <c r="AU5" s="2" t="s">
        <v>50</v>
      </c>
      <c r="AV5" s="2" t="s">
        <v>51</v>
      </c>
      <c r="AW5" s="2" t="s">
        <v>52</v>
      </c>
      <c r="AX5" s="18" t="s">
        <v>53</v>
      </c>
      <c r="AY5" s="19" t="s">
        <v>54</v>
      </c>
      <c r="AZ5" s="20" t="s">
        <v>55</v>
      </c>
      <c r="BK5" s="10"/>
      <c r="BL5" s="10"/>
    </row>
    <row r="6" spans="1:64" ht="15" customHeight="1" x14ac:dyDescent="0.3">
      <c r="A6" s="106"/>
      <c r="B6" s="107"/>
      <c r="C6" s="21"/>
      <c r="D6" s="22"/>
      <c r="E6" s="22"/>
      <c r="F6" s="22"/>
      <c r="G6" s="22"/>
      <c r="H6" s="22"/>
      <c r="I6" s="22"/>
      <c r="J6" s="22"/>
      <c r="K6" s="22"/>
      <c r="L6" s="23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4"/>
      <c r="AY6" s="25"/>
      <c r="AZ6" s="26"/>
      <c r="BK6" s="10"/>
      <c r="BL6" s="10"/>
    </row>
    <row r="7" spans="1:64" ht="15" customHeight="1" thickBot="1" x14ac:dyDescent="0.35">
      <c r="A7" s="108"/>
      <c r="B7" s="109"/>
      <c r="C7" s="27"/>
      <c r="D7" s="28" t="s">
        <v>56</v>
      </c>
      <c r="E7" s="28" t="s">
        <v>57</v>
      </c>
      <c r="F7" s="28" t="s">
        <v>58</v>
      </c>
      <c r="G7" s="28" t="s">
        <v>59</v>
      </c>
      <c r="H7" s="28" t="s">
        <v>60</v>
      </c>
      <c r="I7" s="28" t="s">
        <v>61</v>
      </c>
      <c r="J7" s="28" t="s">
        <v>62</v>
      </c>
      <c r="K7" s="28"/>
      <c r="L7" s="29" t="s">
        <v>63</v>
      </c>
      <c r="M7" s="27" t="s">
        <v>64</v>
      </c>
      <c r="N7" s="27" t="s">
        <v>65</v>
      </c>
      <c r="O7" s="27" t="s">
        <v>66</v>
      </c>
      <c r="P7" s="27" t="s">
        <v>67</v>
      </c>
      <c r="Q7" s="27" t="s">
        <v>68</v>
      </c>
      <c r="R7" s="27" t="s">
        <v>69</v>
      </c>
      <c r="S7" s="27" t="s">
        <v>70</v>
      </c>
      <c r="T7" s="27" t="s">
        <v>71</v>
      </c>
      <c r="U7" s="27" t="s">
        <v>72</v>
      </c>
      <c r="V7" s="27" t="s">
        <v>73</v>
      </c>
      <c r="W7" s="27" t="s">
        <v>74</v>
      </c>
      <c r="X7" s="27" t="s">
        <v>75</v>
      </c>
      <c r="Y7" s="27" t="s">
        <v>76</v>
      </c>
      <c r="Z7" s="27" t="s">
        <v>77</v>
      </c>
      <c r="AA7" s="27" t="s">
        <v>78</v>
      </c>
      <c r="AB7" s="27" t="s">
        <v>79</v>
      </c>
      <c r="AC7" s="27" t="s">
        <v>80</v>
      </c>
      <c r="AD7" s="27" t="s">
        <v>81</v>
      </c>
      <c r="AE7" s="27" t="s">
        <v>82</v>
      </c>
      <c r="AF7" s="27" t="s">
        <v>83</v>
      </c>
      <c r="AG7" s="27" t="s">
        <v>84</v>
      </c>
      <c r="AH7" s="27" t="s">
        <v>85</v>
      </c>
      <c r="AI7" s="27" t="s">
        <v>86</v>
      </c>
      <c r="AJ7" s="27" t="s">
        <v>87</v>
      </c>
      <c r="AK7" s="27" t="s">
        <v>88</v>
      </c>
      <c r="AL7" s="27" t="s">
        <v>89</v>
      </c>
      <c r="AM7" s="27" t="s">
        <v>90</v>
      </c>
      <c r="AN7" s="27" t="s">
        <v>91</v>
      </c>
      <c r="AO7" s="27" t="s">
        <v>92</v>
      </c>
      <c r="AP7" s="27" t="s">
        <v>93</v>
      </c>
      <c r="AQ7" s="27" t="s">
        <v>94</v>
      </c>
      <c r="AR7" s="27" t="s">
        <v>95</v>
      </c>
      <c r="AS7" s="27" t="s">
        <v>96</v>
      </c>
      <c r="AT7" s="27" t="s">
        <v>97</v>
      </c>
      <c r="AU7" s="27" t="s">
        <v>98</v>
      </c>
      <c r="AV7" s="27" t="s">
        <v>99</v>
      </c>
      <c r="AW7" s="27" t="s">
        <v>100</v>
      </c>
      <c r="AX7" s="30"/>
      <c r="AY7" s="25"/>
      <c r="AZ7" s="26"/>
      <c r="BK7" s="10"/>
      <c r="BL7" s="10"/>
    </row>
    <row r="8" spans="1:64" ht="15" customHeight="1" thickTop="1" x14ac:dyDescent="0.3">
      <c r="A8" s="3" t="s">
        <v>63</v>
      </c>
      <c r="B8" s="4" t="s">
        <v>101</v>
      </c>
      <c r="C8" s="31">
        <f>D8+E8+F8+G8+H8+I8+J8+K8</f>
        <v>954953</v>
      </c>
      <c r="D8" s="31">
        <v>77174</v>
      </c>
      <c r="E8" s="32">
        <v>34869</v>
      </c>
      <c r="F8" s="32">
        <v>611</v>
      </c>
      <c r="G8" s="32">
        <v>0</v>
      </c>
      <c r="H8" s="32">
        <v>0</v>
      </c>
      <c r="I8" s="32">
        <v>124</v>
      </c>
      <c r="J8" s="32">
        <v>1534</v>
      </c>
      <c r="K8" s="32">
        <f>AX8+AY8+AZ8</f>
        <v>840641</v>
      </c>
      <c r="L8" s="33">
        <v>809308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  <c r="U8" s="31">
        <v>0</v>
      </c>
      <c r="V8" s="31">
        <v>0</v>
      </c>
      <c r="W8" s="31">
        <v>0</v>
      </c>
      <c r="X8" s="31">
        <v>0</v>
      </c>
      <c r="Y8" s="31">
        <v>0</v>
      </c>
      <c r="Z8" s="31">
        <v>0</v>
      </c>
      <c r="AA8" s="31">
        <v>0</v>
      </c>
      <c r="AB8" s="31">
        <v>0</v>
      </c>
      <c r="AC8" s="31">
        <v>0</v>
      </c>
      <c r="AD8" s="31">
        <v>0</v>
      </c>
      <c r="AE8" s="31">
        <v>0</v>
      </c>
      <c r="AF8" s="31">
        <v>0</v>
      </c>
      <c r="AG8" s="31">
        <v>0</v>
      </c>
      <c r="AH8" s="31">
        <v>0</v>
      </c>
      <c r="AI8" s="31">
        <v>0</v>
      </c>
      <c r="AJ8" s="31">
        <v>0</v>
      </c>
      <c r="AK8" s="31">
        <v>0</v>
      </c>
      <c r="AL8" s="31">
        <v>0</v>
      </c>
      <c r="AM8" s="31">
        <v>0</v>
      </c>
      <c r="AN8" s="31">
        <v>0</v>
      </c>
      <c r="AO8" s="31">
        <v>0</v>
      </c>
      <c r="AP8" s="31">
        <v>0</v>
      </c>
      <c r="AQ8" s="31">
        <v>0</v>
      </c>
      <c r="AR8" s="31">
        <v>0</v>
      </c>
      <c r="AS8" s="31">
        <v>0</v>
      </c>
      <c r="AT8" s="31">
        <v>0</v>
      </c>
      <c r="AU8" s="31">
        <v>0</v>
      </c>
      <c r="AV8" s="31">
        <v>0</v>
      </c>
      <c r="AW8" s="31">
        <v>0</v>
      </c>
      <c r="AX8" s="34">
        <f t="shared" ref="AX8:AX45" si="0">SUM(L8:AW8)</f>
        <v>809308</v>
      </c>
      <c r="AY8" s="35"/>
      <c r="AZ8" s="34">
        <v>31333</v>
      </c>
      <c r="BK8" s="10"/>
      <c r="BL8" s="10"/>
    </row>
    <row r="9" spans="1:64" ht="15" customHeight="1" x14ac:dyDescent="0.3">
      <c r="A9" s="5" t="s">
        <v>64</v>
      </c>
      <c r="B9" s="6" t="s">
        <v>102</v>
      </c>
      <c r="C9" s="31">
        <f t="shared" ref="C9:C45" si="1">D9+E9+F9+G9+H9+I9+J9+K9</f>
        <v>200035</v>
      </c>
      <c r="D9" s="31">
        <v>19338</v>
      </c>
      <c r="E9" s="32">
        <v>2487</v>
      </c>
      <c r="F9" s="32">
        <v>20</v>
      </c>
      <c r="G9" s="32">
        <v>0</v>
      </c>
      <c r="H9" s="32">
        <v>0</v>
      </c>
      <c r="I9" s="32">
        <v>1</v>
      </c>
      <c r="J9" s="32">
        <v>34</v>
      </c>
      <c r="K9" s="32">
        <f t="shared" ref="K9:K45" si="2">AX9+AY9+AZ9</f>
        <v>178155</v>
      </c>
      <c r="L9" s="33">
        <v>0</v>
      </c>
      <c r="M9" s="31">
        <v>174244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31">
        <v>0</v>
      </c>
      <c r="V9" s="31">
        <v>0</v>
      </c>
      <c r="W9" s="31">
        <v>0</v>
      </c>
      <c r="X9" s="31">
        <v>0</v>
      </c>
      <c r="Y9" s="31">
        <v>0</v>
      </c>
      <c r="Z9" s="31">
        <v>0</v>
      </c>
      <c r="AA9" s="31">
        <v>0</v>
      </c>
      <c r="AB9" s="31">
        <v>0</v>
      </c>
      <c r="AC9" s="31">
        <v>0</v>
      </c>
      <c r="AD9" s="31">
        <v>0</v>
      </c>
      <c r="AE9" s="31">
        <v>0</v>
      </c>
      <c r="AF9" s="31">
        <v>0</v>
      </c>
      <c r="AG9" s="31">
        <v>0</v>
      </c>
      <c r="AH9" s="31">
        <v>0</v>
      </c>
      <c r="AI9" s="31">
        <v>0</v>
      </c>
      <c r="AJ9" s="31">
        <v>0</v>
      </c>
      <c r="AK9" s="31">
        <v>0</v>
      </c>
      <c r="AL9" s="31">
        <v>0</v>
      </c>
      <c r="AM9" s="31">
        <v>17</v>
      </c>
      <c r="AN9" s="31">
        <v>0</v>
      </c>
      <c r="AO9" s="31">
        <v>0</v>
      </c>
      <c r="AP9" s="31">
        <v>0</v>
      </c>
      <c r="AQ9" s="31">
        <v>0</v>
      </c>
      <c r="AR9" s="31">
        <v>0</v>
      </c>
      <c r="AS9" s="31">
        <v>0</v>
      </c>
      <c r="AT9" s="31">
        <v>0</v>
      </c>
      <c r="AU9" s="31">
        <v>0</v>
      </c>
      <c r="AV9" s="31">
        <v>0</v>
      </c>
      <c r="AW9" s="31">
        <v>0</v>
      </c>
      <c r="AX9" s="34">
        <f t="shared" si="0"/>
        <v>174261</v>
      </c>
      <c r="AY9" s="36"/>
      <c r="AZ9" s="34">
        <v>3894</v>
      </c>
      <c r="BK9" s="10"/>
      <c r="BL9" s="10"/>
    </row>
    <row r="10" spans="1:64" ht="15" customHeight="1" x14ac:dyDescent="0.3">
      <c r="A10" s="5" t="s">
        <v>65</v>
      </c>
      <c r="B10" s="6" t="s">
        <v>103</v>
      </c>
      <c r="C10" s="31">
        <f t="shared" si="1"/>
        <v>63241</v>
      </c>
      <c r="D10" s="31">
        <v>5070</v>
      </c>
      <c r="E10" s="32">
        <v>1526</v>
      </c>
      <c r="F10" s="32">
        <v>118</v>
      </c>
      <c r="G10" s="32">
        <v>0</v>
      </c>
      <c r="H10" s="32">
        <v>0</v>
      </c>
      <c r="I10" s="32">
        <v>8</v>
      </c>
      <c r="J10" s="32">
        <v>1</v>
      </c>
      <c r="K10" s="32">
        <f t="shared" si="2"/>
        <v>56518</v>
      </c>
      <c r="L10" s="33">
        <v>0</v>
      </c>
      <c r="M10" s="31">
        <v>0</v>
      </c>
      <c r="N10" s="31">
        <v>56333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  <c r="Y10" s="31">
        <v>0</v>
      </c>
      <c r="Z10" s="31">
        <v>0</v>
      </c>
      <c r="AA10" s="31">
        <v>0</v>
      </c>
      <c r="AB10" s="31">
        <v>0</v>
      </c>
      <c r="AC10" s="31">
        <v>0</v>
      </c>
      <c r="AD10" s="31">
        <v>0</v>
      </c>
      <c r="AE10" s="31">
        <v>0</v>
      </c>
      <c r="AF10" s="31">
        <v>0</v>
      </c>
      <c r="AG10" s="31">
        <v>0</v>
      </c>
      <c r="AH10" s="31">
        <v>0</v>
      </c>
      <c r="AI10" s="31">
        <v>0</v>
      </c>
      <c r="AJ10" s="31">
        <v>0</v>
      </c>
      <c r="AK10" s="31">
        <v>0</v>
      </c>
      <c r="AL10" s="31">
        <v>0</v>
      </c>
      <c r="AM10" s="31">
        <v>0</v>
      </c>
      <c r="AN10" s="31">
        <v>0</v>
      </c>
      <c r="AO10" s="31">
        <v>0</v>
      </c>
      <c r="AP10" s="31">
        <v>0</v>
      </c>
      <c r="AQ10" s="31">
        <v>0</v>
      </c>
      <c r="AR10" s="31">
        <v>0</v>
      </c>
      <c r="AS10" s="31">
        <v>0</v>
      </c>
      <c r="AT10" s="31">
        <v>0</v>
      </c>
      <c r="AU10" s="31">
        <v>0</v>
      </c>
      <c r="AV10" s="31">
        <v>0</v>
      </c>
      <c r="AW10" s="31">
        <v>0</v>
      </c>
      <c r="AX10" s="34">
        <f t="shared" si="0"/>
        <v>56333</v>
      </c>
      <c r="AY10" s="36"/>
      <c r="AZ10" s="34">
        <v>185</v>
      </c>
      <c r="BK10" s="10"/>
      <c r="BL10" s="10"/>
    </row>
    <row r="11" spans="1:64" ht="15" customHeight="1" x14ac:dyDescent="0.3">
      <c r="A11" s="5" t="s">
        <v>66</v>
      </c>
      <c r="B11" s="6" t="s">
        <v>104</v>
      </c>
      <c r="C11" s="31">
        <f t="shared" si="1"/>
        <v>38157</v>
      </c>
      <c r="D11" s="31">
        <v>4144</v>
      </c>
      <c r="E11" s="32">
        <v>1223</v>
      </c>
      <c r="F11" s="32">
        <v>1</v>
      </c>
      <c r="G11" s="32">
        <v>0</v>
      </c>
      <c r="H11" s="32">
        <v>0</v>
      </c>
      <c r="I11" s="32">
        <v>0</v>
      </c>
      <c r="J11" s="32">
        <v>17</v>
      </c>
      <c r="K11" s="32">
        <f t="shared" si="2"/>
        <v>32772</v>
      </c>
      <c r="L11" s="33">
        <v>0</v>
      </c>
      <c r="M11" s="31">
        <v>0</v>
      </c>
      <c r="N11" s="31">
        <v>0</v>
      </c>
      <c r="O11" s="31">
        <v>32648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31">
        <v>0</v>
      </c>
      <c r="Z11" s="31">
        <v>0</v>
      </c>
      <c r="AA11" s="31">
        <v>0</v>
      </c>
      <c r="AB11" s="31">
        <v>0</v>
      </c>
      <c r="AC11" s="31">
        <v>0</v>
      </c>
      <c r="AD11" s="31">
        <v>0</v>
      </c>
      <c r="AE11" s="31">
        <v>0</v>
      </c>
      <c r="AF11" s="31">
        <v>0</v>
      </c>
      <c r="AG11" s="31">
        <v>0</v>
      </c>
      <c r="AH11" s="31">
        <v>0</v>
      </c>
      <c r="AI11" s="31">
        <v>0</v>
      </c>
      <c r="AJ11" s="31">
        <v>0</v>
      </c>
      <c r="AK11" s="31">
        <v>0</v>
      </c>
      <c r="AL11" s="31">
        <v>0</v>
      </c>
      <c r="AM11" s="31">
        <v>0</v>
      </c>
      <c r="AN11" s="31">
        <v>0</v>
      </c>
      <c r="AO11" s="31">
        <v>0</v>
      </c>
      <c r="AP11" s="31">
        <v>0</v>
      </c>
      <c r="AQ11" s="31">
        <v>0</v>
      </c>
      <c r="AR11" s="31">
        <v>0</v>
      </c>
      <c r="AS11" s="31">
        <v>0</v>
      </c>
      <c r="AT11" s="31">
        <v>0</v>
      </c>
      <c r="AU11" s="31">
        <v>0</v>
      </c>
      <c r="AV11" s="31">
        <v>0</v>
      </c>
      <c r="AW11" s="31">
        <v>0</v>
      </c>
      <c r="AX11" s="34">
        <f t="shared" si="0"/>
        <v>32648</v>
      </c>
      <c r="AY11" s="36"/>
      <c r="AZ11" s="34">
        <v>124</v>
      </c>
      <c r="BK11" s="10"/>
      <c r="BL11" s="10"/>
    </row>
    <row r="12" spans="1:64" ht="15" customHeight="1" x14ac:dyDescent="0.3">
      <c r="A12" s="5" t="s">
        <v>67</v>
      </c>
      <c r="B12" s="6" t="s">
        <v>105</v>
      </c>
      <c r="C12" s="31">
        <f t="shared" si="1"/>
        <v>107729</v>
      </c>
      <c r="D12" s="31">
        <v>9286</v>
      </c>
      <c r="E12" s="32">
        <v>3755</v>
      </c>
      <c r="F12" s="32">
        <v>2114</v>
      </c>
      <c r="G12" s="32">
        <v>0</v>
      </c>
      <c r="H12" s="32">
        <v>0</v>
      </c>
      <c r="I12" s="32">
        <v>1</v>
      </c>
      <c r="J12" s="32">
        <v>614</v>
      </c>
      <c r="K12" s="32">
        <f t="shared" si="2"/>
        <v>91959</v>
      </c>
      <c r="L12" s="33">
        <v>0</v>
      </c>
      <c r="M12" s="31">
        <v>0</v>
      </c>
      <c r="N12" s="31">
        <v>0</v>
      </c>
      <c r="O12" s="31">
        <v>0</v>
      </c>
      <c r="P12" s="31">
        <v>65149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1">
        <v>4212</v>
      </c>
      <c r="Z12" s="31">
        <v>0</v>
      </c>
      <c r="AA12" s="31">
        <v>0</v>
      </c>
      <c r="AB12" s="31">
        <v>0</v>
      </c>
      <c r="AC12" s="31">
        <v>0</v>
      </c>
      <c r="AD12" s="31">
        <v>0</v>
      </c>
      <c r="AE12" s="31">
        <v>0</v>
      </c>
      <c r="AF12" s="31">
        <v>0</v>
      </c>
      <c r="AG12" s="31">
        <v>0</v>
      </c>
      <c r="AH12" s="31">
        <v>0</v>
      </c>
      <c r="AI12" s="31">
        <v>0</v>
      </c>
      <c r="AJ12" s="31">
        <v>0</v>
      </c>
      <c r="AK12" s="31">
        <v>0</v>
      </c>
      <c r="AL12" s="31">
        <v>0</v>
      </c>
      <c r="AM12" s="31">
        <v>0</v>
      </c>
      <c r="AN12" s="31">
        <v>0</v>
      </c>
      <c r="AO12" s="31">
        <v>0</v>
      </c>
      <c r="AP12" s="31">
        <v>0</v>
      </c>
      <c r="AQ12" s="31">
        <v>0</v>
      </c>
      <c r="AR12" s="31">
        <v>0</v>
      </c>
      <c r="AS12" s="31">
        <v>0</v>
      </c>
      <c r="AT12" s="31">
        <v>0</v>
      </c>
      <c r="AU12" s="31">
        <v>0</v>
      </c>
      <c r="AV12" s="31">
        <v>0</v>
      </c>
      <c r="AW12" s="31">
        <v>0</v>
      </c>
      <c r="AX12" s="34">
        <f t="shared" si="0"/>
        <v>69361</v>
      </c>
      <c r="AY12" s="36"/>
      <c r="AZ12" s="34">
        <v>22598</v>
      </c>
      <c r="BK12" s="10"/>
      <c r="BL12" s="10"/>
    </row>
    <row r="13" spans="1:64" ht="15" customHeight="1" x14ac:dyDescent="0.3">
      <c r="A13" s="5" t="s">
        <v>68</v>
      </c>
      <c r="B13" s="6" t="s">
        <v>106</v>
      </c>
      <c r="C13" s="31">
        <f t="shared" si="1"/>
        <v>787631</v>
      </c>
      <c r="D13" s="31">
        <v>75074</v>
      </c>
      <c r="E13" s="32">
        <v>17916</v>
      </c>
      <c r="F13" s="32">
        <v>26381</v>
      </c>
      <c r="G13" s="32">
        <v>0</v>
      </c>
      <c r="H13" s="32">
        <v>1120</v>
      </c>
      <c r="I13" s="32">
        <v>203</v>
      </c>
      <c r="J13" s="32">
        <v>12662</v>
      </c>
      <c r="K13" s="32">
        <f t="shared" si="2"/>
        <v>654275</v>
      </c>
      <c r="L13" s="33">
        <v>0</v>
      </c>
      <c r="M13" s="31">
        <v>0</v>
      </c>
      <c r="N13" s="31">
        <v>0</v>
      </c>
      <c r="O13" s="31">
        <v>0</v>
      </c>
      <c r="P13" s="31">
        <v>0</v>
      </c>
      <c r="Q13" s="31">
        <v>522039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1">
        <v>0</v>
      </c>
      <c r="X13" s="31">
        <v>0</v>
      </c>
      <c r="Y13" s="31">
        <v>0</v>
      </c>
      <c r="Z13" s="31">
        <v>0</v>
      </c>
      <c r="AA13" s="31">
        <v>0</v>
      </c>
      <c r="AB13" s="31">
        <v>0</v>
      </c>
      <c r="AC13" s="31">
        <v>0</v>
      </c>
      <c r="AD13" s="31">
        <v>0</v>
      </c>
      <c r="AE13" s="31">
        <v>0</v>
      </c>
      <c r="AF13" s="31">
        <v>0</v>
      </c>
      <c r="AG13" s="31">
        <v>0</v>
      </c>
      <c r="AH13" s="31">
        <v>0</v>
      </c>
      <c r="AI13" s="31">
        <v>0</v>
      </c>
      <c r="AJ13" s="31">
        <v>0</v>
      </c>
      <c r="AK13" s="31">
        <v>0</v>
      </c>
      <c r="AL13" s="31">
        <v>0</v>
      </c>
      <c r="AM13" s="31">
        <v>0</v>
      </c>
      <c r="AN13" s="31">
        <v>0</v>
      </c>
      <c r="AO13" s="31">
        <v>0</v>
      </c>
      <c r="AP13" s="31">
        <v>0</v>
      </c>
      <c r="AQ13" s="31">
        <v>0</v>
      </c>
      <c r="AR13" s="31">
        <v>0</v>
      </c>
      <c r="AS13" s="31">
        <v>0</v>
      </c>
      <c r="AT13" s="31">
        <v>0</v>
      </c>
      <c r="AU13" s="31">
        <v>0</v>
      </c>
      <c r="AV13" s="31">
        <v>0</v>
      </c>
      <c r="AW13" s="31">
        <v>0</v>
      </c>
      <c r="AX13" s="34">
        <f t="shared" si="0"/>
        <v>522039</v>
      </c>
      <c r="AY13" s="36"/>
      <c r="AZ13" s="34">
        <v>132236</v>
      </c>
      <c r="BK13" s="10"/>
      <c r="BL13" s="10"/>
    </row>
    <row r="14" spans="1:64" ht="15" customHeight="1" x14ac:dyDescent="0.3">
      <c r="A14" s="5" t="s">
        <v>69</v>
      </c>
      <c r="B14" s="6" t="s">
        <v>107</v>
      </c>
      <c r="C14" s="31">
        <f t="shared" si="1"/>
        <v>195370</v>
      </c>
      <c r="D14" s="31">
        <v>13107</v>
      </c>
      <c r="E14" s="32">
        <v>1168</v>
      </c>
      <c r="F14" s="32">
        <v>3294</v>
      </c>
      <c r="G14" s="32">
        <v>0</v>
      </c>
      <c r="H14" s="32">
        <v>11289</v>
      </c>
      <c r="I14" s="32">
        <v>31</v>
      </c>
      <c r="J14" s="32">
        <v>2620</v>
      </c>
      <c r="K14" s="32">
        <f t="shared" si="2"/>
        <v>163861</v>
      </c>
      <c r="L14" s="33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150560</v>
      </c>
      <c r="S14" s="31">
        <v>0</v>
      </c>
      <c r="T14" s="31">
        <v>0</v>
      </c>
      <c r="U14" s="31">
        <v>0</v>
      </c>
      <c r="V14" s="31">
        <v>0</v>
      </c>
      <c r="W14" s="31">
        <v>0</v>
      </c>
      <c r="X14" s="31">
        <v>0</v>
      </c>
      <c r="Y14" s="31">
        <v>0</v>
      </c>
      <c r="Z14" s="31">
        <v>0</v>
      </c>
      <c r="AA14" s="31">
        <v>0</v>
      </c>
      <c r="AB14" s="31">
        <v>0</v>
      </c>
      <c r="AC14" s="31">
        <v>0</v>
      </c>
      <c r="AD14" s="31">
        <v>0</v>
      </c>
      <c r="AE14" s="31">
        <v>0</v>
      </c>
      <c r="AF14" s="31">
        <v>0</v>
      </c>
      <c r="AG14" s="31">
        <v>0</v>
      </c>
      <c r="AH14" s="31">
        <v>0</v>
      </c>
      <c r="AI14" s="31">
        <v>0</v>
      </c>
      <c r="AJ14" s="31">
        <v>0</v>
      </c>
      <c r="AK14" s="31">
        <v>0</v>
      </c>
      <c r="AL14" s="31">
        <v>0</v>
      </c>
      <c r="AM14" s="31">
        <v>0</v>
      </c>
      <c r="AN14" s="31">
        <v>0</v>
      </c>
      <c r="AO14" s="31">
        <v>0</v>
      </c>
      <c r="AP14" s="31">
        <v>0</v>
      </c>
      <c r="AQ14" s="31">
        <v>0</v>
      </c>
      <c r="AR14" s="31">
        <v>0</v>
      </c>
      <c r="AS14" s="31">
        <v>0</v>
      </c>
      <c r="AT14" s="31">
        <v>0</v>
      </c>
      <c r="AU14" s="31">
        <v>0</v>
      </c>
      <c r="AV14" s="31">
        <v>0</v>
      </c>
      <c r="AW14" s="31">
        <v>0</v>
      </c>
      <c r="AX14" s="34">
        <f t="shared" si="0"/>
        <v>150560</v>
      </c>
      <c r="AY14" s="36"/>
      <c r="AZ14" s="34">
        <v>13301</v>
      </c>
      <c r="BK14" s="10"/>
      <c r="BL14" s="10"/>
    </row>
    <row r="15" spans="1:64" ht="15" customHeight="1" x14ac:dyDescent="0.3">
      <c r="A15" s="5" t="s">
        <v>70</v>
      </c>
      <c r="B15" s="6" t="s">
        <v>108</v>
      </c>
      <c r="C15" s="31">
        <f t="shared" si="1"/>
        <v>13909</v>
      </c>
      <c r="D15" s="31">
        <v>566</v>
      </c>
      <c r="E15" s="32">
        <v>134</v>
      </c>
      <c r="F15" s="32">
        <v>2655</v>
      </c>
      <c r="G15" s="32">
        <v>0</v>
      </c>
      <c r="H15" s="32">
        <v>3307</v>
      </c>
      <c r="I15" s="32">
        <v>8</v>
      </c>
      <c r="J15" s="32">
        <v>1880</v>
      </c>
      <c r="K15" s="32">
        <f t="shared" si="2"/>
        <v>5359</v>
      </c>
      <c r="L15" s="33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127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  <c r="Z15" s="31">
        <v>0</v>
      </c>
      <c r="AA15" s="31">
        <v>0</v>
      </c>
      <c r="AB15" s="31">
        <v>0</v>
      </c>
      <c r="AC15" s="31">
        <v>0</v>
      </c>
      <c r="AD15" s="31">
        <v>0</v>
      </c>
      <c r="AE15" s="31">
        <v>0</v>
      </c>
      <c r="AF15" s="31">
        <v>0</v>
      </c>
      <c r="AG15" s="31">
        <v>0</v>
      </c>
      <c r="AH15" s="31">
        <v>0</v>
      </c>
      <c r="AI15" s="31">
        <v>0</v>
      </c>
      <c r="AJ15" s="31">
        <v>0</v>
      </c>
      <c r="AK15" s="31">
        <v>0</v>
      </c>
      <c r="AL15" s="31">
        <v>0</v>
      </c>
      <c r="AM15" s="31">
        <v>0</v>
      </c>
      <c r="AN15" s="31">
        <v>0</v>
      </c>
      <c r="AO15" s="31">
        <v>0</v>
      </c>
      <c r="AP15" s="31">
        <v>0</v>
      </c>
      <c r="AQ15" s="31">
        <v>0</v>
      </c>
      <c r="AR15" s="31">
        <v>0</v>
      </c>
      <c r="AS15" s="31">
        <v>0</v>
      </c>
      <c r="AT15" s="31">
        <v>0</v>
      </c>
      <c r="AU15" s="31">
        <v>0</v>
      </c>
      <c r="AV15" s="31">
        <v>0</v>
      </c>
      <c r="AW15" s="31">
        <v>0</v>
      </c>
      <c r="AX15" s="34">
        <f t="shared" si="0"/>
        <v>127</v>
      </c>
      <c r="AY15" s="36"/>
      <c r="AZ15" s="34">
        <v>5232</v>
      </c>
      <c r="BK15" s="10"/>
      <c r="BL15" s="10"/>
    </row>
    <row r="16" spans="1:64" ht="15" customHeight="1" x14ac:dyDescent="0.3">
      <c r="A16" s="5" t="s">
        <v>71</v>
      </c>
      <c r="B16" s="6" t="s">
        <v>109</v>
      </c>
      <c r="C16" s="31">
        <f t="shared" si="1"/>
        <v>301037</v>
      </c>
      <c r="D16" s="31">
        <v>67588</v>
      </c>
      <c r="E16" s="32">
        <v>1300</v>
      </c>
      <c r="F16" s="32">
        <v>27181</v>
      </c>
      <c r="G16" s="32">
        <v>0</v>
      </c>
      <c r="H16" s="32">
        <v>0</v>
      </c>
      <c r="I16" s="32">
        <v>218</v>
      </c>
      <c r="J16" s="32">
        <v>8888</v>
      </c>
      <c r="K16" s="32">
        <f t="shared" si="2"/>
        <v>195862</v>
      </c>
      <c r="L16" s="33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103803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  <c r="Z16" s="31">
        <v>0</v>
      </c>
      <c r="AA16" s="31">
        <v>0</v>
      </c>
      <c r="AB16" s="31">
        <v>0</v>
      </c>
      <c r="AC16" s="31">
        <v>0</v>
      </c>
      <c r="AD16" s="31">
        <v>0</v>
      </c>
      <c r="AE16" s="31">
        <v>0</v>
      </c>
      <c r="AF16" s="31">
        <v>0</v>
      </c>
      <c r="AG16" s="31">
        <v>0</v>
      </c>
      <c r="AH16" s="31">
        <v>0</v>
      </c>
      <c r="AI16" s="31">
        <v>0</v>
      </c>
      <c r="AJ16" s="31">
        <v>0</v>
      </c>
      <c r="AK16" s="31">
        <v>0</v>
      </c>
      <c r="AL16" s="31">
        <v>0</v>
      </c>
      <c r="AM16" s="31">
        <v>0</v>
      </c>
      <c r="AN16" s="31">
        <v>0</v>
      </c>
      <c r="AO16" s="31">
        <v>0</v>
      </c>
      <c r="AP16" s="31">
        <v>0</v>
      </c>
      <c r="AQ16" s="31">
        <v>0</v>
      </c>
      <c r="AR16" s="31">
        <v>0</v>
      </c>
      <c r="AS16" s="31">
        <v>0</v>
      </c>
      <c r="AT16" s="31">
        <v>0</v>
      </c>
      <c r="AU16" s="31">
        <v>0</v>
      </c>
      <c r="AV16" s="31">
        <v>0</v>
      </c>
      <c r="AW16" s="31">
        <v>0</v>
      </c>
      <c r="AX16" s="34">
        <f t="shared" si="0"/>
        <v>103803</v>
      </c>
      <c r="AY16" s="36"/>
      <c r="AZ16" s="34">
        <v>92059</v>
      </c>
      <c r="BK16" s="10"/>
      <c r="BL16" s="10"/>
    </row>
    <row r="17" spans="1:64" ht="15" customHeight="1" x14ac:dyDescent="0.3">
      <c r="A17" s="5" t="s">
        <v>72</v>
      </c>
      <c r="B17" s="6" t="s">
        <v>110</v>
      </c>
      <c r="C17" s="31">
        <f t="shared" si="1"/>
        <v>171644</v>
      </c>
      <c r="D17" s="31">
        <v>19415</v>
      </c>
      <c r="E17" s="32">
        <v>4179</v>
      </c>
      <c r="F17" s="32">
        <v>3131</v>
      </c>
      <c r="G17" s="32">
        <v>0</v>
      </c>
      <c r="H17" s="32">
        <v>0</v>
      </c>
      <c r="I17" s="32">
        <v>2</v>
      </c>
      <c r="J17" s="32">
        <v>1051</v>
      </c>
      <c r="K17" s="32">
        <f t="shared" si="2"/>
        <v>143866</v>
      </c>
      <c r="L17" s="33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126752</v>
      </c>
      <c r="V17" s="31">
        <v>0</v>
      </c>
      <c r="W17" s="31">
        <v>0</v>
      </c>
      <c r="X17" s="31">
        <v>0</v>
      </c>
      <c r="Y17" s="31">
        <v>0</v>
      </c>
      <c r="Z17" s="31">
        <v>0</v>
      </c>
      <c r="AA17" s="31">
        <v>0</v>
      </c>
      <c r="AB17" s="31">
        <v>0</v>
      </c>
      <c r="AC17" s="31">
        <v>0</v>
      </c>
      <c r="AD17" s="31">
        <v>0</v>
      </c>
      <c r="AE17" s="31">
        <v>0</v>
      </c>
      <c r="AF17" s="31">
        <v>0</v>
      </c>
      <c r="AG17" s="31">
        <v>0</v>
      </c>
      <c r="AH17" s="31">
        <v>0</v>
      </c>
      <c r="AI17" s="31">
        <v>0</v>
      </c>
      <c r="AJ17" s="31">
        <v>0</v>
      </c>
      <c r="AK17" s="31">
        <v>0</v>
      </c>
      <c r="AL17" s="31">
        <v>0</v>
      </c>
      <c r="AM17" s="31">
        <v>0</v>
      </c>
      <c r="AN17" s="31">
        <v>0</v>
      </c>
      <c r="AO17" s="31">
        <v>0</v>
      </c>
      <c r="AP17" s="31">
        <v>0</v>
      </c>
      <c r="AQ17" s="31">
        <v>0</v>
      </c>
      <c r="AR17" s="31">
        <v>0</v>
      </c>
      <c r="AS17" s="31">
        <v>0</v>
      </c>
      <c r="AT17" s="31">
        <v>0</v>
      </c>
      <c r="AU17" s="31">
        <v>0</v>
      </c>
      <c r="AV17" s="31">
        <v>0</v>
      </c>
      <c r="AW17" s="31">
        <v>0</v>
      </c>
      <c r="AX17" s="34">
        <f t="shared" si="0"/>
        <v>126752</v>
      </c>
      <c r="AY17" s="36"/>
      <c r="AZ17" s="34">
        <v>17114</v>
      </c>
      <c r="BK17" s="10"/>
      <c r="BL17" s="10"/>
    </row>
    <row r="18" spans="1:64" ht="15" customHeight="1" x14ac:dyDescent="0.3">
      <c r="A18" s="5" t="s">
        <v>73</v>
      </c>
      <c r="B18" s="6" t="s">
        <v>111</v>
      </c>
      <c r="C18" s="31">
        <f t="shared" si="1"/>
        <v>619909</v>
      </c>
      <c r="D18" s="31">
        <v>66644</v>
      </c>
      <c r="E18" s="32">
        <v>11917</v>
      </c>
      <c r="F18" s="32">
        <v>34239</v>
      </c>
      <c r="G18" s="32">
        <v>-4994</v>
      </c>
      <c r="H18" s="32">
        <v>21497</v>
      </c>
      <c r="I18" s="32">
        <v>151</v>
      </c>
      <c r="J18" s="32">
        <v>30299</v>
      </c>
      <c r="K18" s="32">
        <f t="shared" si="2"/>
        <v>460156</v>
      </c>
      <c r="L18" s="33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119989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v>0</v>
      </c>
      <c r="AF18" s="31">
        <v>0</v>
      </c>
      <c r="AG18" s="31">
        <v>0</v>
      </c>
      <c r="AH18" s="31">
        <v>0</v>
      </c>
      <c r="AI18" s="31">
        <v>0</v>
      </c>
      <c r="AJ18" s="31">
        <v>0</v>
      </c>
      <c r="AK18" s="31">
        <v>0</v>
      </c>
      <c r="AL18" s="31">
        <v>0</v>
      </c>
      <c r="AM18" s="31">
        <v>0</v>
      </c>
      <c r="AN18" s="31">
        <v>0</v>
      </c>
      <c r="AO18" s="31">
        <v>0</v>
      </c>
      <c r="AP18" s="31">
        <v>0</v>
      </c>
      <c r="AQ18" s="31">
        <v>0</v>
      </c>
      <c r="AR18" s="31">
        <v>0</v>
      </c>
      <c r="AS18" s="31">
        <v>0</v>
      </c>
      <c r="AT18" s="31">
        <v>0</v>
      </c>
      <c r="AU18" s="31">
        <v>0</v>
      </c>
      <c r="AV18" s="31">
        <v>0</v>
      </c>
      <c r="AW18" s="31">
        <v>0</v>
      </c>
      <c r="AX18" s="34">
        <f t="shared" si="0"/>
        <v>119989</v>
      </c>
      <c r="AY18" s="36"/>
      <c r="AZ18" s="34">
        <v>340167</v>
      </c>
      <c r="BK18" s="10"/>
      <c r="BL18" s="10"/>
    </row>
    <row r="19" spans="1:64" ht="15" customHeight="1" x14ac:dyDescent="0.3">
      <c r="A19" s="5" t="s">
        <v>74</v>
      </c>
      <c r="B19" s="6" t="s">
        <v>112</v>
      </c>
      <c r="C19" s="31">
        <f t="shared" si="1"/>
        <v>96138</v>
      </c>
      <c r="D19" s="31">
        <v>18570</v>
      </c>
      <c r="E19" s="32">
        <v>1772</v>
      </c>
      <c r="F19" s="32">
        <v>13</v>
      </c>
      <c r="G19" s="32">
        <v>0</v>
      </c>
      <c r="H19" s="32">
        <v>0</v>
      </c>
      <c r="I19" s="32">
        <v>2</v>
      </c>
      <c r="J19" s="32">
        <v>819</v>
      </c>
      <c r="K19" s="32">
        <f t="shared" si="2"/>
        <v>74962</v>
      </c>
      <c r="L19" s="33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9572</v>
      </c>
      <c r="X19" s="31">
        <v>0</v>
      </c>
      <c r="Y19" s="31">
        <v>0</v>
      </c>
      <c r="Z19" s="31">
        <v>0</v>
      </c>
      <c r="AA19" s="31">
        <v>0</v>
      </c>
      <c r="AB19" s="31">
        <v>0</v>
      </c>
      <c r="AC19" s="31">
        <v>0</v>
      </c>
      <c r="AD19" s="31">
        <v>0</v>
      </c>
      <c r="AE19" s="31">
        <v>0</v>
      </c>
      <c r="AF19" s="31">
        <v>0</v>
      </c>
      <c r="AG19" s="31">
        <v>0</v>
      </c>
      <c r="AH19" s="31">
        <v>0</v>
      </c>
      <c r="AI19" s="31">
        <v>0</v>
      </c>
      <c r="AJ19" s="31">
        <v>0</v>
      </c>
      <c r="AK19" s="31">
        <v>0</v>
      </c>
      <c r="AL19" s="31">
        <v>0</v>
      </c>
      <c r="AM19" s="31">
        <v>0</v>
      </c>
      <c r="AN19" s="31">
        <v>0</v>
      </c>
      <c r="AO19" s="31">
        <v>0</v>
      </c>
      <c r="AP19" s="31">
        <v>0</v>
      </c>
      <c r="AQ19" s="31">
        <v>0</v>
      </c>
      <c r="AR19" s="31">
        <v>0</v>
      </c>
      <c r="AS19" s="31">
        <v>0</v>
      </c>
      <c r="AT19" s="31">
        <v>0</v>
      </c>
      <c r="AU19" s="31">
        <v>0</v>
      </c>
      <c r="AV19" s="31">
        <v>0</v>
      </c>
      <c r="AW19" s="31">
        <v>0</v>
      </c>
      <c r="AX19" s="34">
        <f t="shared" si="0"/>
        <v>9572</v>
      </c>
      <c r="AY19" s="36"/>
      <c r="AZ19" s="34">
        <v>65390</v>
      </c>
      <c r="BK19" s="10"/>
      <c r="BL19" s="10"/>
    </row>
    <row r="20" spans="1:64" ht="15" customHeight="1" x14ac:dyDescent="0.3">
      <c r="A20" s="5" t="s">
        <v>75</v>
      </c>
      <c r="B20" s="6" t="s">
        <v>113</v>
      </c>
      <c r="C20" s="31">
        <f t="shared" si="1"/>
        <v>121922</v>
      </c>
      <c r="D20" s="31">
        <v>6579</v>
      </c>
      <c r="E20" s="32">
        <v>2328</v>
      </c>
      <c r="F20" s="32">
        <v>5963</v>
      </c>
      <c r="G20" s="32">
        <v>0</v>
      </c>
      <c r="H20" s="32">
        <v>0</v>
      </c>
      <c r="I20" s="32">
        <v>14</v>
      </c>
      <c r="J20" s="32">
        <v>2019</v>
      </c>
      <c r="K20" s="32">
        <f t="shared" si="2"/>
        <v>105019</v>
      </c>
      <c r="L20" s="33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76649</v>
      </c>
      <c r="Y20" s="31">
        <v>1865</v>
      </c>
      <c r="Z20" s="31">
        <v>0</v>
      </c>
      <c r="AA20" s="31">
        <v>0</v>
      </c>
      <c r="AB20" s="31">
        <v>0</v>
      </c>
      <c r="AC20" s="31">
        <v>0</v>
      </c>
      <c r="AD20" s="31">
        <v>0</v>
      </c>
      <c r="AE20" s="31">
        <v>0</v>
      </c>
      <c r="AF20" s="31">
        <v>0</v>
      </c>
      <c r="AG20" s="31">
        <v>0</v>
      </c>
      <c r="AH20" s="31">
        <v>0</v>
      </c>
      <c r="AI20" s="31">
        <v>0</v>
      </c>
      <c r="AJ20" s="31">
        <v>0</v>
      </c>
      <c r="AK20" s="31">
        <v>0</v>
      </c>
      <c r="AL20" s="31">
        <v>0</v>
      </c>
      <c r="AM20" s="31">
        <v>0</v>
      </c>
      <c r="AN20" s="31">
        <v>0</v>
      </c>
      <c r="AO20" s="31">
        <v>0</v>
      </c>
      <c r="AP20" s="31">
        <v>0</v>
      </c>
      <c r="AQ20" s="31">
        <v>0</v>
      </c>
      <c r="AR20" s="31">
        <v>0</v>
      </c>
      <c r="AS20" s="31">
        <v>0</v>
      </c>
      <c r="AT20" s="31">
        <v>0</v>
      </c>
      <c r="AU20" s="31">
        <v>0</v>
      </c>
      <c r="AV20" s="31">
        <v>0</v>
      </c>
      <c r="AW20" s="31">
        <v>0</v>
      </c>
      <c r="AX20" s="34">
        <f t="shared" si="0"/>
        <v>78514</v>
      </c>
      <c r="AY20" s="36"/>
      <c r="AZ20" s="34">
        <v>26505</v>
      </c>
      <c r="BK20" s="10"/>
      <c r="BL20" s="10"/>
    </row>
    <row r="21" spans="1:64" ht="15" customHeight="1" x14ac:dyDescent="0.3">
      <c r="A21" s="5" t="s">
        <v>76</v>
      </c>
      <c r="B21" s="6" t="s">
        <v>114</v>
      </c>
      <c r="C21" s="31">
        <f t="shared" si="1"/>
        <v>243008</v>
      </c>
      <c r="D21" s="31">
        <v>8658</v>
      </c>
      <c r="E21" s="32">
        <v>2343</v>
      </c>
      <c r="F21" s="32">
        <v>12844</v>
      </c>
      <c r="G21" s="32">
        <v>0</v>
      </c>
      <c r="H21" s="32">
        <v>0</v>
      </c>
      <c r="I21" s="32">
        <v>0</v>
      </c>
      <c r="J21" s="32">
        <v>4854</v>
      </c>
      <c r="K21" s="32">
        <f t="shared" si="2"/>
        <v>214309</v>
      </c>
      <c r="L21" s="33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1">
        <v>181449</v>
      </c>
      <c r="Z21" s="31">
        <v>0</v>
      </c>
      <c r="AA21" s="31">
        <v>0</v>
      </c>
      <c r="AB21" s="31">
        <v>0</v>
      </c>
      <c r="AC21" s="31">
        <v>0</v>
      </c>
      <c r="AD21" s="31">
        <v>0</v>
      </c>
      <c r="AE21" s="31">
        <v>0</v>
      </c>
      <c r="AF21" s="31">
        <v>0</v>
      </c>
      <c r="AG21" s="31">
        <v>0</v>
      </c>
      <c r="AH21" s="31">
        <v>0</v>
      </c>
      <c r="AI21" s="31">
        <v>0</v>
      </c>
      <c r="AJ21" s="31">
        <v>0</v>
      </c>
      <c r="AK21" s="31">
        <v>0</v>
      </c>
      <c r="AL21" s="31">
        <v>0</v>
      </c>
      <c r="AM21" s="31">
        <v>0</v>
      </c>
      <c r="AN21" s="31">
        <v>0</v>
      </c>
      <c r="AO21" s="31">
        <v>0</v>
      </c>
      <c r="AP21" s="31">
        <v>0</v>
      </c>
      <c r="AQ21" s="31">
        <v>0</v>
      </c>
      <c r="AR21" s="31">
        <v>0</v>
      </c>
      <c r="AS21" s="31">
        <v>0</v>
      </c>
      <c r="AT21" s="31">
        <v>0</v>
      </c>
      <c r="AU21" s="31">
        <v>0</v>
      </c>
      <c r="AV21" s="31">
        <v>0</v>
      </c>
      <c r="AW21" s="31">
        <v>0</v>
      </c>
      <c r="AX21" s="34">
        <f t="shared" si="0"/>
        <v>181449</v>
      </c>
      <c r="AY21" s="36"/>
      <c r="AZ21" s="34">
        <v>32860</v>
      </c>
      <c r="BK21" s="10"/>
      <c r="BL21" s="10"/>
    </row>
    <row r="22" spans="1:64" ht="15" customHeight="1" x14ac:dyDescent="0.3">
      <c r="A22" s="5" t="s">
        <v>77</v>
      </c>
      <c r="B22" s="6" t="s">
        <v>115</v>
      </c>
      <c r="C22" s="31">
        <f t="shared" si="1"/>
        <v>166864</v>
      </c>
      <c r="D22" s="31">
        <v>11138</v>
      </c>
      <c r="E22" s="32">
        <v>3386</v>
      </c>
      <c r="F22" s="32">
        <v>9124</v>
      </c>
      <c r="G22" s="32">
        <v>0</v>
      </c>
      <c r="H22" s="32">
        <v>0</v>
      </c>
      <c r="I22" s="32">
        <v>768</v>
      </c>
      <c r="J22" s="32">
        <v>3760</v>
      </c>
      <c r="K22" s="32">
        <f t="shared" si="2"/>
        <v>138688</v>
      </c>
      <c r="L22" s="33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  <c r="Z22" s="31">
        <v>60685</v>
      </c>
      <c r="AA22" s="31">
        <v>0</v>
      </c>
      <c r="AB22" s="31">
        <v>0</v>
      </c>
      <c r="AC22" s="31">
        <v>0</v>
      </c>
      <c r="AD22" s="31">
        <v>0</v>
      </c>
      <c r="AE22" s="31">
        <v>0</v>
      </c>
      <c r="AF22" s="31">
        <v>0</v>
      </c>
      <c r="AG22" s="31">
        <v>0</v>
      </c>
      <c r="AH22" s="31">
        <v>0</v>
      </c>
      <c r="AI22" s="31">
        <v>0</v>
      </c>
      <c r="AJ22" s="31">
        <v>0</v>
      </c>
      <c r="AK22" s="31">
        <v>0</v>
      </c>
      <c r="AL22" s="31">
        <v>0</v>
      </c>
      <c r="AM22" s="31">
        <v>0</v>
      </c>
      <c r="AN22" s="31">
        <v>0</v>
      </c>
      <c r="AO22" s="31">
        <v>0</v>
      </c>
      <c r="AP22" s="31">
        <v>0</v>
      </c>
      <c r="AQ22" s="31">
        <v>0</v>
      </c>
      <c r="AR22" s="31">
        <v>0</v>
      </c>
      <c r="AS22" s="31">
        <v>0</v>
      </c>
      <c r="AT22" s="31">
        <v>0</v>
      </c>
      <c r="AU22" s="31">
        <v>0</v>
      </c>
      <c r="AV22" s="31">
        <v>0</v>
      </c>
      <c r="AW22" s="31">
        <v>0</v>
      </c>
      <c r="AX22" s="34">
        <f t="shared" si="0"/>
        <v>60685</v>
      </c>
      <c r="AY22" s="36"/>
      <c r="AZ22" s="34">
        <v>78003</v>
      </c>
      <c r="BK22" s="10"/>
      <c r="BL22" s="10"/>
    </row>
    <row r="23" spans="1:64" ht="15" customHeight="1" x14ac:dyDescent="0.3">
      <c r="A23" s="5" t="s">
        <v>78</v>
      </c>
      <c r="B23" s="6" t="s">
        <v>116</v>
      </c>
      <c r="C23" s="31">
        <f t="shared" si="1"/>
        <v>302044</v>
      </c>
      <c r="D23" s="31">
        <v>28738</v>
      </c>
      <c r="E23" s="32">
        <v>1460</v>
      </c>
      <c r="F23" s="32">
        <v>24399</v>
      </c>
      <c r="G23" s="32">
        <v>0</v>
      </c>
      <c r="H23" s="32">
        <v>15</v>
      </c>
      <c r="I23" s="32">
        <v>410</v>
      </c>
      <c r="J23" s="32">
        <v>11652</v>
      </c>
      <c r="K23" s="32">
        <f t="shared" si="2"/>
        <v>235370</v>
      </c>
      <c r="L23" s="33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v>22793</v>
      </c>
      <c r="AB23" s="31">
        <v>0</v>
      </c>
      <c r="AC23" s="31">
        <v>0</v>
      </c>
      <c r="AD23" s="31">
        <v>0</v>
      </c>
      <c r="AE23" s="31">
        <v>0</v>
      </c>
      <c r="AF23" s="31">
        <v>0</v>
      </c>
      <c r="AG23" s="31">
        <v>0</v>
      </c>
      <c r="AH23" s="31">
        <v>0</v>
      </c>
      <c r="AI23" s="31">
        <v>0</v>
      </c>
      <c r="AJ23" s="31">
        <v>0</v>
      </c>
      <c r="AK23" s="31">
        <v>0</v>
      </c>
      <c r="AL23" s="31">
        <v>0</v>
      </c>
      <c r="AM23" s="31">
        <v>0</v>
      </c>
      <c r="AN23" s="31">
        <v>0</v>
      </c>
      <c r="AO23" s="31">
        <v>0</v>
      </c>
      <c r="AP23" s="31">
        <v>0</v>
      </c>
      <c r="AQ23" s="31">
        <v>0</v>
      </c>
      <c r="AR23" s="31">
        <v>0</v>
      </c>
      <c r="AS23" s="31">
        <v>0</v>
      </c>
      <c r="AT23" s="31">
        <v>0</v>
      </c>
      <c r="AU23" s="31">
        <v>0</v>
      </c>
      <c r="AV23" s="31">
        <v>0</v>
      </c>
      <c r="AW23" s="31">
        <v>0</v>
      </c>
      <c r="AX23" s="34">
        <f t="shared" si="0"/>
        <v>22793</v>
      </c>
      <c r="AY23" s="36"/>
      <c r="AZ23" s="34">
        <v>212577</v>
      </c>
      <c r="BK23" s="10"/>
      <c r="BL23" s="10"/>
    </row>
    <row r="24" spans="1:64" ht="15" customHeight="1" x14ac:dyDescent="0.3">
      <c r="A24" s="5" t="s">
        <v>79</v>
      </c>
      <c r="B24" s="6" t="s">
        <v>117</v>
      </c>
      <c r="C24" s="31">
        <f t="shared" si="1"/>
        <v>120414</v>
      </c>
      <c r="D24" s="31">
        <v>10995</v>
      </c>
      <c r="E24" s="32">
        <v>1051</v>
      </c>
      <c r="F24" s="32">
        <v>2082</v>
      </c>
      <c r="G24" s="32">
        <v>0</v>
      </c>
      <c r="H24" s="32">
        <v>0</v>
      </c>
      <c r="I24" s="32">
        <v>4</v>
      </c>
      <c r="J24" s="32">
        <v>1092</v>
      </c>
      <c r="K24" s="32">
        <f t="shared" si="2"/>
        <v>105190</v>
      </c>
      <c r="L24" s="33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95323</v>
      </c>
      <c r="AC24" s="31">
        <v>0</v>
      </c>
      <c r="AD24" s="31">
        <v>0</v>
      </c>
      <c r="AE24" s="31">
        <v>0</v>
      </c>
      <c r="AF24" s="31">
        <v>0</v>
      </c>
      <c r="AG24" s="31">
        <v>0</v>
      </c>
      <c r="AH24" s="31">
        <v>0</v>
      </c>
      <c r="AI24" s="31">
        <v>0</v>
      </c>
      <c r="AJ24" s="31">
        <v>0</v>
      </c>
      <c r="AK24" s="31">
        <v>0</v>
      </c>
      <c r="AL24" s="31">
        <v>0</v>
      </c>
      <c r="AM24" s="31">
        <v>0</v>
      </c>
      <c r="AN24" s="31">
        <v>0</v>
      </c>
      <c r="AO24" s="31">
        <v>0</v>
      </c>
      <c r="AP24" s="31">
        <v>0</v>
      </c>
      <c r="AQ24" s="31">
        <v>0</v>
      </c>
      <c r="AR24" s="31">
        <v>0</v>
      </c>
      <c r="AS24" s="31">
        <v>0</v>
      </c>
      <c r="AT24" s="31">
        <v>0</v>
      </c>
      <c r="AU24" s="31">
        <v>0</v>
      </c>
      <c r="AV24" s="31">
        <v>0</v>
      </c>
      <c r="AW24" s="31">
        <v>0</v>
      </c>
      <c r="AX24" s="34">
        <f t="shared" si="0"/>
        <v>95323</v>
      </c>
      <c r="AY24" s="36"/>
      <c r="AZ24" s="34">
        <v>9867</v>
      </c>
      <c r="BK24" s="10"/>
      <c r="BL24" s="10"/>
    </row>
    <row r="25" spans="1:64" ht="15" customHeight="1" x14ac:dyDescent="0.3">
      <c r="A25" s="5" t="s">
        <v>80</v>
      </c>
      <c r="B25" s="6" t="s">
        <v>118</v>
      </c>
      <c r="C25" s="31">
        <f t="shared" si="1"/>
        <v>75582</v>
      </c>
      <c r="D25" s="31">
        <v>0</v>
      </c>
      <c r="E25" s="32">
        <v>0</v>
      </c>
      <c r="F25" s="32">
        <v>5877</v>
      </c>
      <c r="G25" s="32">
        <v>0</v>
      </c>
      <c r="H25" s="32">
        <v>0</v>
      </c>
      <c r="I25" s="32">
        <v>39</v>
      </c>
      <c r="J25" s="32">
        <v>82</v>
      </c>
      <c r="K25" s="32">
        <f t="shared" si="2"/>
        <v>69584</v>
      </c>
      <c r="L25" s="33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  <c r="AB25" s="31">
        <v>0</v>
      </c>
      <c r="AC25" s="31">
        <v>67497</v>
      </c>
      <c r="AD25" s="31">
        <v>0</v>
      </c>
      <c r="AE25" s="31">
        <v>0</v>
      </c>
      <c r="AF25" s="31">
        <v>0</v>
      </c>
      <c r="AG25" s="31">
        <v>0</v>
      </c>
      <c r="AH25" s="31">
        <v>0</v>
      </c>
      <c r="AI25" s="31">
        <v>0</v>
      </c>
      <c r="AJ25" s="31">
        <v>77</v>
      </c>
      <c r="AK25" s="31">
        <v>0</v>
      </c>
      <c r="AL25" s="31">
        <v>0</v>
      </c>
      <c r="AM25" s="31">
        <v>0</v>
      </c>
      <c r="AN25" s="31">
        <v>0</v>
      </c>
      <c r="AO25" s="31">
        <v>0</v>
      </c>
      <c r="AP25" s="31">
        <v>0</v>
      </c>
      <c r="AQ25" s="31">
        <v>0</v>
      </c>
      <c r="AR25" s="31">
        <v>0</v>
      </c>
      <c r="AS25" s="31">
        <v>0</v>
      </c>
      <c r="AT25" s="31">
        <v>0</v>
      </c>
      <c r="AU25" s="31">
        <v>0</v>
      </c>
      <c r="AV25" s="31">
        <v>0</v>
      </c>
      <c r="AW25" s="31">
        <v>0</v>
      </c>
      <c r="AX25" s="34">
        <f t="shared" si="0"/>
        <v>67574</v>
      </c>
      <c r="AY25" s="36"/>
      <c r="AZ25" s="34">
        <v>2010</v>
      </c>
      <c r="BK25" s="10"/>
      <c r="BL25" s="10"/>
    </row>
    <row r="26" spans="1:64" ht="15" customHeight="1" x14ac:dyDescent="0.3">
      <c r="A26" s="5" t="s">
        <v>81</v>
      </c>
      <c r="B26" s="6" t="s">
        <v>119</v>
      </c>
      <c r="C26" s="31">
        <f t="shared" si="1"/>
        <v>272531</v>
      </c>
      <c r="D26" s="31">
        <v>0</v>
      </c>
      <c r="E26" s="32">
        <v>0</v>
      </c>
      <c r="F26" s="32">
        <v>26026</v>
      </c>
      <c r="G26" s="32">
        <v>0</v>
      </c>
      <c r="H26" s="32">
        <v>0</v>
      </c>
      <c r="I26" s="32">
        <v>0</v>
      </c>
      <c r="J26" s="32">
        <v>10</v>
      </c>
      <c r="K26" s="32">
        <f t="shared" si="2"/>
        <v>246495</v>
      </c>
      <c r="L26" s="33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  <c r="Z26" s="31">
        <v>0</v>
      </c>
      <c r="AA26" s="31">
        <v>0</v>
      </c>
      <c r="AB26" s="31">
        <v>0</v>
      </c>
      <c r="AC26" s="31">
        <v>0</v>
      </c>
      <c r="AD26" s="31">
        <v>175519</v>
      </c>
      <c r="AE26" s="31">
        <v>0</v>
      </c>
      <c r="AF26" s="31">
        <v>0</v>
      </c>
      <c r="AG26" s="31">
        <v>0</v>
      </c>
      <c r="AH26" s="31">
        <v>0</v>
      </c>
      <c r="AI26" s="31">
        <v>0</v>
      </c>
      <c r="AJ26" s="31">
        <v>0</v>
      </c>
      <c r="AK26" s="31">
        <v>0</v>
      </c>
      <c r="AL26" s="31">
        <v>0</v>
      </c>
      <c r="AM26" s="31">
        <v>0</v>
      </c>
      <c r="AN26" s="31">
        <v>0</v>
      </c>
      <c r="AO26" s="31">
        <v>0</v>
      </c>
      <c r="AP26" s="31">
        <v>0</v>
      </c>
      <c r="AQ26" s="31">
        <v>0</v>
      </c>
      <c r="AR26" s="31">
        <v>0</v>
      </c>
      <c r="AS26" s="31">
        <v>0</v>
      </c>
      <c r="AT26" s="31">
        <v>0</v>
      </c>
      <c r="AU26" s="31">
        <v>0</v>
      </c>
      <c r="AV26" s="31">
        <v>0</v>
      </c>
      <c r="AW26" s="31">
        <v>0</v>
      </c>
      <c r="AX26" s="34">
        <f t="shared" si="0"/>
        <v>175519</v>
      </c>
      <c r="AY26" s="36"/>
      <c r="AZ26" s="34">
        <v>70976</v>
      </c>
      <c r="BK26" s="10"/>
      <c r="BL26" s="10"/>
    </row>
    <row r="27" spans="1:64" ht="15" customHeight="1" x14ac:dyDescent="0.3">
      <c r="A27" s="5" t="s">
        <v>82</v>
      </c>
      <c r="B27" s="6" t="s">
        <v>120</v>
      </c>
      <c r="C27" s="31">
        <f t="shared" si="1"/>
        <v>89475</v>
      </c>
      <c r="D27" s="31">
        <v>0</v>
      </c>
      <c r="E27" s="32">
        <v>0</v>
      </c>
      <c r="F27" s="32">
        <v>2758</v>
      </c>
      <c r="G27" s="32">
        <v>0</v>
      </c>
      <c r="H27" s="32">
        <v>0</v>
      </c>
      <c r="I27" s="32">
        <v>0</v>
      </c>
      <c r="J27" s="32">
        <v>0</v>
      </c>
      <c r="K27" s="32">
        <f t="shared" si="2"/>
        <v>86717</v>
      </c>
      <c r="L27" s="33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0</v>
      </c>
      <c r="AD27" s="31">
        <v>0</v>
      </c>
      <c r="AE27" s="31">
        <v>86687</v>
      </c>
      <c r="AF27" s="31">
        <v>0</v>
      </c>
      <c r="AG27" s="31">
        <v>0</v>
      </c>
      <c r="AH27" s="31">
        <v>0</v>
      </c>
      <c r="AI27" s="31">
        <v>0</v>
      </c>
      <c r="AJ27" s="31">
        <v>0</v>
      </c>
      <c r="AK27" s="31">
        <v>0</v>
      </c>
      <c r="AL27" s="31">
        <v>0</v>
      </c>
      <c r="AM27" s="31">
        <v>0</v>
      </c>
      <c r="AN27" s="31">
        <v>0</v>
      </c>
      <c r="AO27" s="31">
        <v>30</v>
      </c>
      <c r="AP27" s="31">
        <v>0</v>
      </c>
      <c r="AQ27" s="31">
        <v>0</v>
      </c>
      <c r="AR27" s="31">
        <v>0</v>
      </c>
      <c r="AS27" s="31">
        <v>0</v>
      </c>
      <c r="AT27" s="31">
        <v>0</v>
      </c>
      <c r="AU27" s="31">
        <v>0</v>
      </c>
      <c r="AV27" s="31">
        <v>0</v>
      </c>
      <c r="AW27" s="31">
        <v>0</v>
      </c>
      <c r="AX27" s="34">
        <f t="shared" si="0"/>
        <v>86717</v>
      </c>
      <c r="AY27" s="36"/>
      <c r="AZ27" s="34">
        <v>0</v>
      </c>
      <c r="BK27" s="10"/>
      <c r="BL27" s="10"/>
    </row>
    <row r="28" spans="1:64" ht="15" customHeight="1" x14ac:dyDescent="0.3">
      <c r="A28" s="5" t="s">
        <v>83</v>
      </c>
      <c r="B28" s="6" t="s">
        <v>121</v>
      </c>
      <c r="C28" s="31">
        <f t="shared" si="1"/>
        <v>386650</v>
      </c>
      <c r="D28" s="31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f t="shared" si="2"/>
        <v>386650</v>
      </c>
      <c r="L28" s="33">
        <v>0</v>
      </c>
      <c r="M28" s="31">
        <v>0</v>
      </c>
      <c r="N28" s="31">
        <v>0</v>
      </c>
      <c r="O28" s="31">
        <v>0</v>
      </c>
      <c r="P28" s="31">
        <v>0</v>
      </c>
      <c r="Q28" s="31">
        <v>120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89</v>
      </c>
      <c r="Z28" s="31">
        <v>9</v>
      </c>
      <c r="AA28" s="31">
        <v>0</v>
      </c>
      <c r="AB28" s="31">
        <v>0</v>
      </c>
      <c r="AC28" s="31">
        <v>24</v>
      </c>
      <c r="AD28" s="31">
        <v>3334</v>
      </c>
      <c r="AE28" s="31">
        <v>0</v>
      </c>
      <c r="AF28" s="31">
        <v>383048</v>
      </c>
      <c r="AG28" s="31">
        <v>17</v>
      </c>
      <c r="AH28" s="31">
        <v>0</v>
      </c>
      <c r="AI28" s="31">
        <v>0</v>
      </c>
      <c r="AJ28" s="31">
        <v>0</v>
      </c>
      <c r="AK28" s="31">
        <v>0</v>
      </c>
      <c r="AL28" s="31">
        <v>9</v>
      </c>
      <c r="AM28" s="31">
        <v>0</v>
      </c>
      <c r="AN28" s="31">
        <v>0</v>
      </c>
      <c r="AO28" s="31">
        <v>0</v>
      </c>
      <c r="AP28" s="31">
        <v>0</v>
      </c>
      <c r="AQ28" s="31">
        <v>0</v>
      </c>
      <c r="AR28" s="31">
        <v>0</v>
      </c>
      <c r="AS28" s="31">
        <v>0</v>
      </c>
      <c r="AT28" s="31">
        <v>0</v>
      </c>
      <c r="AU28" s="31">
        <v>0</v>
      </c>
      <c r="AV28" s="31">
        <v>0</v>
      </c>
      <c r="AW28" s="31">
        <v>0</v>
      </c>
      <c r="AX28" s="34">
        <f t="shared" si="0"/>
        <v>386650</v>
      </c>
      <c r="AY28" s="36"/>
      <c r="AZ28" s="34">
        <v>0</v>
      </c>
      <c r="BK28" s="10"/>
      <c r="BL28" s="10"/>
    </row>
    <row r="29" spans="1:64" ht="15" customHeight="1" x14ac:dyDescent="0.3">
      <c r="A29" s="5" t="s">
        <v>84</v>
      </c>
      <c r="B29" s="6" t="s">
        <v>122</v>
      </c>
      <c r="C29" s="31">
        <f t="shared" si="1"/>
        <v>33431</v>
      </c>
      <c r="D29" s="31">
        <v>-442087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f t="shared" si="2"/>
        <v>475518</v>
      </c>
      <c r="L29" s="33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v>0</v>
      </c>
      <c r="AF29" s="31">
        <v>0</v>
      </c>
      <c r="AG29" s="31">
        <v>475424</v>
      </c>
      <c r="AH29" s="31">
        <v>0</v>
      </c>
      <c r="AI29" s="31">
        <v>0</v>
      </c>
      <c r="AJ29" s="31">
        <v>0</v>
      </c>
      <c r="AK29" s="31">
        <v>0</v>
      </c>
      <c r="AL29" s="31">
        <v>0</v>
      </c>
      <c r="AM29" s="31">
        <v>0</v>
      </c>
      <c r="AN29" s="31">
        <v>0</v>
      </c>
      <c r="AO29" s="31">
        <v>0</v>
      </c>
      <c r="AP29" s="31">
        <v>0</v>
      </c>
      <c r="AQ29" s="31">
        <v>0</v>
      </c>
      <c r="AR29" s="31">
        <v>0</v>
      </c>
      <c r="AS29" s="31">
        <v>0</v>
      </c>
      <c r="AT29" s="31">
        <v>0</v>
      </c>
      <c r="AU29" s="31">
        <v>0</v>
      </c>
      <c r="AV29" s="31">
        <v>0</v>
      </c>
      <c r="AW29" s="31">
        <v>0</v>
      </c>
      <c r="AX29" s="34">
        <f t="shared" si="0"/>
        <v>475424</v>
      </c>
      <c r="AY29" s="36"/>
      <c r="AZ29" s="34">
        <v>94</v>
      </c>
      <c r="BK29" s="10"/>
      <c r="BL29" s="10"/>
    </row>
    <row r="30" spans="1:64" ht="15" customHeight="1" x14ac:dyDescent="0.3">
      <c r="A30" s="5" t="s">
        <v>85</v>
      </c>
      <c r="B30" s="6" t="s">
        <v>123</v>
      </c>
      <c r="C30" s="31">
        <f t="shared" si="1"/>
        <v>461658</v>
      </c>
      <c r="D30" s="31">
        <v>0</v>
      </c>
      <c r="E30" s="32">
        <v>-92814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f t="shared" si="2"/>
        <v>554472</v>
      </c>
      <c r="L30" s="33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651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v>0</v>
      </c>
      <c r="AF30" s="31">
        <v>0</v>
      </c>
      <c r="AG30" s="31">
        <v>7035</v>
      </c>
      <c r="AH30" s="31">
        <v>509344</v>
      </c>
      <c r="AI30" s="31">
        <v>0</v>
      </c>
      <c r="AJ30" s="31">
        <v>0</v>
      </c>
      <c r="AK30" s="31">
        <v>0</v>
      </c>
      <c r="AL30" s="31">
        <v>0</v>
      </c>
      <c r="AM30" s="31">
        <v>0</v>
      </c>
      <c r="AN30" s="31">
        <v>0</v>
      </c>
      <c r="AO30" s="31">
        <v>194</v>
      </c>
      <c r="AP30" s="31">
        <v>0</v>
      </c>
      <c r="AQ30" s="31">
        <v>0</v>
      </c>
      <c r="AR30" s="31">
        <v>0</v>
      </c>
      <c r="AS30" s="31">
        <v>0</v>
      </c>
      <c r="AT30" s="31">
        <v>0</v>
      </c>
      <c r="AU30" s="31">
        <v>0</v>
      </c>
      <c r="AV30" s="31">
        <v>0</v>
      </c>
      <c r="AW30" s="31">
        <v>0</v>
      </c>
      <c r="AX30" s="34">
        <f t="shared" si="0"/>
        <v>517224</v>
      </c>
      <c r="AY30" s="36"/>
      <c r="AZ30" s="34">
        <v>37248</v>
      </c>
      <c r="BK30" s="10"/>
      <c r="BL30" s="10"/>
    </row>
    <row r="31" spans="1:64" ht="15" customHeight="1" x14ac:dyDescent="0.3">
      <c r="A31" s="5" t="s">
        <v>86</v>
      </c>
      <c r="B31" s="6" t="s">
        <v>124</v>
      </c>
      <c r="C31" s="31">
        <f t="shared" si="1"/>
        <v>437925</v>
      </c>
      <c r="D31" s="31">
        <v>0</v>
      </c>
      <c r="E31" s="32">
        <v>0</v>
      </c>
      <c r="F31" s="32">
        <v>3908</v>
      </c>
      <c r="G31" s="32">
        <v>0</v>
      </c>
      <c r="H31" s="32">
        <v>0</v>
      </c>
      <c r="I31" s="32">
        <v>0</v>
      </c>
      <c r="J31" s="32">
        <v>0</v>
      </c>
      <c r="K31" s="32">
        <f t="shared" si="2"/>
        <v>434017</v>
      </c>
      <c r="L31" s="33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  <c r="X31" s="31">
        <v>0</v>
      </c>
      <c r="Y31" s="31">
        <v>0</v>
      </c>
      <c r="Z31" s="31">
        <v>0</v>
      </c>
      <c r="AA31" s="31">
        <v>0</v>
      </c>
      <c r="AB31" s="31">
        <v>0</v>
      </c>
      <c r="AC31" s="31">
        <v>0</v>
      </c>
      <c r="AD31" s="31">
        <v>0</v>
      </c>
      <c r="AE31" s="31">
        <v>0</v>
      </c>
      <c r="AF31" s="31">
        <v>0</v>
      </c>
      <c r="AG31" s="31">
        <v>0</v>
      </c>
      <c r="AH31" s="31">
        <v>0</v>
      </c>
      <c r="AI31" s="31">
        <v>433988</v>
      </c>
      <c r="AJ31" s="31">
        <v>0</v>
      </c>
      <c r="AK31" s="31">
        <v>0</v>
      </c>
      <c r="AL31" s="31">
        <v>0</v>
      </c>
      <c r="AM31" s="31">
        <v>0</v>
      </c>
      <c r="AN31" s="31">
        <v>0</v>
      </c>
      <c r="AO31" s="31">
        <v>0</v>
      </c>
      <c r="AP31" s="31">
        <v>0</v>
      </c>
      <c r="AQ31" s="31">
        <v>0</v>
      </c>
      <c r="AR31" s="31">
        <v>0</v>
      </c>
      <c r="AS31" s="31">
        <v>0</v>
      </c>
      <c r="AT31" s="31">
        <v>0</v>
      </c>
      <c r="AU31" s="31">
        <v>0</v>
      </c>
      <c r="AV31" s="31">
        <v>0</v>
      </c>
      <c r="AW31" s="31">
        <v>0</v>
      </c>
      <c r="AX31" s="34">
        <f t="shared" si="0"/>
        <v>433988</v>
      </c>
      <c r="AY31" s="36"/>
      <c r="AZ31" s="34">
        <v>29</v>
      </c>
      <c r="BK31" s="10"/>
      <c r="BL31" s="10"/>
    </row>
    <row r="32" spans="1:64" ht="15" customHeight="1" x14ac:dyDescent="0.3">
      <c r="A32" s="5" t="s">
        <v>87</v>
      </c>
      <c r="B32" s="6" t="s">
        <v>125</v>
      </c>
      <c r="C32" s="31">
        <f t="shared" si="1"/>
        <v>352413</v>
      </c>
      <c r="D32" s="31">
        <v>3</v>
      </c>
      <c r="E32" s="32">
        <v>0</v>
      </c>
      <c r="F32" s="32">
        <v>256</v>
      </c>
      <c r="G32" s="32">
        <v>0</v>
      </c>
      <c r="H32" s="32">
        <v>0</v>
      </c>
      <c r="I32" s="32">
        <v>0</v>
      </c>
      <c r="J32" s="32">
        <v>36</v>
      </c>
      <c r="K32" s="32">
        <f t="shared" si="2"/>
        <v>352118</v>
      </c>
      <c r="L32" s="33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1">
        <v>0</v>
      </c>
      <c r="X32" s="31">
        <v>0</v>
      </c>
      <c r="Y32" s="31">
        <v>0</v>
      </c>
      <c r="Z32" s="31">
        <v>0</v>
      </c>
      <c r="AA32" s="31">
        <v>0</v>
      </c>
      <c r="AB32" s="31">
        <v>0</v>
      </c>
      <c r="AC32" s="31">
        <v>0</v>
      </c>
      <c r="AD32" s="31">
        <v>0</v>
      </c>
      <c r="AE32" s="31">
        <v>0</v>
      </c>
      <c r="AF32" s="31">
        <v>0</v>
      </c>
      <c r="AG32" s="31">
        <v>0</v>
      </c>
      <c r="AH32" s="31">
        <v>0</v>
      </c>
      <c r="AI32" s="31">
        <v>0</v>
      </c>
      <c r="AJ32" s="31">
        <v>342782</v>
      </c>
      <c r="AK32" s="31">
        <v>0</v>
      </c>
      <c r="AL32" s="31">
        <v>0</v>
      </c>
      <c r="AM32" s="31">
        <v>0</v>
      </c>
      <c r="AN32" s="31">
        <v>0</v>
      </c>
      <c r="AO32" s="31">
        <v>0</v>
      </c>
      <c r="AP32" s="31">
        <v>0</v>
      </c>
      <c r="AQ32" s="31">
        <v>0</v>
      </c>
      <c r="AR32" s="31">
        <v>0</v>
      </c>
      <c r="AS32" s="31">
        <v>0</v>
      </c>
      <c r="AT32" s="31">
        <v>0</v>
      </c>
      <c r="AU32" s="31">
        <v>0</v>
      </c>
      <c r="AV32" s="31">
        <v>0</v>
      </c>
      <c r="AW32" s="31">
        <v>0</v>
      </c>
      <c r="AX32" s="34">
        <f t="shared" si="0"/>
        <v>342782</v>
      </c>
      <c r="AY32" s="36"/>
      <c r="AZ32" s="34">
        <v>9336</v>
      </c>
      <c r="BK32" s="10"/>
      <c r="BL32" s="10"/>
    </row>
    <row r="33" spans="1:64" ht="15" customHeight="1" x14ac:dyDescent="0.3">
      <c r="A33" s="5" t="s">
        <v>88</v>
      </c>
      <c r="B33" s="6" t="s">
        <v>126</v>
      </c>
      <c r="C33" s="31">
        <f t="shared" si="1"/>
        <v>191089</v>
      </c>
      <c r="D33" s="31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f t="shared" si="2"/>
        <v>191089</v>
      </c>
      <c r="L33" s="33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31">
        <v>0</v>
      </c>
      <c r="AD33" s="31">
        <v>0</v>
      </c>
      <c r="AE33" s="31">
        <v>0</v>
      </c>
      <c r="AF33" s="31">
        <v>0</v>
      </c>
      <c r="AG33" s="31">
        <v>0</v>
      </c>
      <c r="AH33" s="31">
        <v>4204</v>
      </c>
      <c r="AI33" s="31">
        <v>0</v>
      </c>
      <c r="AJ33" s="31">
        <v>0</v>
      </c>
      <c r="AK33" s="31">
        <v>174630</v>
      </c>
      <c r="AL33" s="31">
        <v>0</v>
      </c>
      <c r="AM33" s="31">
        <v>0</v>
      </c>
      <c r="AN33" s="31">
        <v>0</v>
      </c>
      <c r="AO33" s="31">
        <v>0</v>
      </c>
      <c r="AP33" s="31">
        <v>0</v>
      </c>
      <c r="AQ33" s="31">
        <v>0</v>
      </c>
      <c r="AR33" s="31">
        <v>0</v>
      </c>
      <c r="AS33" s="31">
        <v>0</v>
      </c>
      <c r="AT33" s="31">
        <v>0</v>
      </c>
      <c r="AU33" s="31">
        <v>0</v>
      </c>
      <c r="AV33" s="31">
        <v>0</v>
      </c>
      <c r="AW33" s="31">
        <v>0</v>
      </c>
      <c r="AX33" s="34">
        <f t="shared" si="0"/>
        <v>178834</v>
      </c>
      <c r="AY33" s="36"/>
      <c r="AZ33" s="34">
        <v>12255</v>
      </c>
      <c r="BK33" s="10"/>
      <c r="BL33" s="10"/>
    </row>
    <row r="34" spans="1:64" ht="15" customHeight="1" x14ac:dyDescent="0.3">
      <c r="A34" s="5" t="s">
        <v>89</v>
      </c>
      <c r="B34" s="6" t="s">
        <v>127</v>
      </c>
      <c r="C34" s="31">
        <f t="shared" si="1"/>
        <v>274657</v>
      </c>
      <c r="D34" s="31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f t="shared" si="2"/>
        <v>274657</v>
      </c>
      <c r="L34" s="33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>
        <v>0</v>
      </c>
      <c r="T34" s="31">
        <v>0</v>
      </c>
      <c r="U34" s="31">
        <v>0</v>
      </c>
      <c r="V34" s="31">
        <v>0</v>
      </c>
      <c r="W34" s="31">
        <v>0</v>
      </c>
      <c r="X34" s="31">
        <v>0</v>
      </c>
      <c r="Y34" s="31">
        <v>0</v>
      </c>
      <c r="Z34" s="31">
        <v>0</v>
      </c>
      <c r="AA34" s="31">
        <v>0</v>
      </c>
      <c r="AB34" s="31">
        <v>0</v>
      </c>
      <c r="AC34" s="31">
        <v>0</v>
      </c>
      <c r="AD34" s="31">
        <v>0</v>
      </c>
      <c r="AE34" s="31">
        <v>0</v>
      </c>
      <c r="AF34" s="31">
        <v>0</v>
      </c>
      <c r="AG34" s="31">
        <v>1173</v>
      </c>
      <c r="AH34" s="31">
        <v>2567</v>
      </c>
      <c r="AI34" s="31">
        <v>279</v>
      </c>
      <c r="AJ34" s="31">
        <v>0</v>
      </c>
      <c r="AK34" s="31">
        <v>5739</v>
      </c>
      <c r="AL34" s="31">
        <v>262217</v>
      </c>
      <c r="AM34" s="31">
        <v>462</v>
      </c>
      <c r="AN34" s="31">
        <v>1597</v>
      </c>
      <c r="AO34" s="31">
        <v>439</v>
      </c>
      <c r="AP34" s="31">
        <v>0</v>
      </c>
      <c r="AQ34" s="31">
        <v>0</v>
      </c>
      <c r="AR34" s="31">
        <v>184</v>
      </c>
      <c r="AS34" s="31">
        <v>0</v>
      </c>
      <c r="AT34" s="31">
        <v>0</v>
      </c>
      <c r="AU34" s="31">
        <v>0</v>
      </c>
      <c r="AV34" s="31">
        <v>0</v>
      </c>
      <c r="AW34" s="31">
        <v>0</v>
      </c>
      <c r="AX34" s="34">
        <f t="shared" si="0"/>
        <v>274657</v>
      </c>
      <c r="AY34" s="36"/>
      <c r="AZ34" s="34">
        <v>0</v>
      </c>
      <c r="BK34" s="10"/>
      <c r="BL34" s="10"/>
    </row>
    <row r="35" spans="1:64" ht="15" customHeight="1" x14ac:dyDescent="0.3">
      <c r="A35" s="5" t="s">
        <v>90</v>
      </c>
      <c r="B35" s="6" t="s">
        <v>128</v>
      </c>
      <c r="C35" s="31">
        <f t="shared" si="1"/>
        <v>249633</v>
      </c>
      <c r="D35" s="31">
        <v>0</v>
      </c>
      <c r="E35" s="32">
        <v>0</v>
      </c>
      <c r="F35" s="32">
        <v>13</v>
      </c>
      <c r="G35" s="32">
        <v>0</v>
      </c>
      <c r="H35" s="32">
        <v>242</v>
      </c>
      <c r="I35" s="32">
        <v>0</v>
      </c>
      <c r="J35" s="32">
        <v>4</v>
      </c>
      <c r="K35" s="32">
        <f t="shared" si="2"/>
        <v>249374</v>
      </c>
      <c r="L35" s="33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31">
        <v>0</v>
      </c>
      <c r="T35" s="31">
        <v>0</v>
      </c>
      <c r="U35" s="31">
        <v>0</v>
      </c>
      <c r="V35" s="31">
        <v>0</v>
      </c>
      <c r="W35" s="31">
        <v>0</v>
      </c>
      <c r="X35" s="31">
        <v>0</v>
      </c>
      <c r="Y35" s="31">
        <v>0</v>
      </c>
      <c r="Z35" s="31">
        <v>0</v>
      </c>
      <c r="AA35" s="31">
        <v>0</v>
      </c>
      <c r="AB35" s="31">
        <v>0</v>
      </c>
      <c r="AC35" s="31">
        <v>0</v>
      </c>
      <c r="AD35" s="31">
        <v>0</v>
      </c>
      <c r="AE35" s="31">
        <v>0</v>
      </c>
      <c r="AF35" s="31">
        <v>0</v>
      </c>
      <c r="AG35" s="31">
        <v>0</v>
      </c>
      <c r="AH35" s="31">
        <v>0</v>
      </c>
      <c r="AI35" s="31">
        <v>0</v>
      </c>
      <c r="AJ35" s="31">
        <v>0</v>
      </c>
      <c r="AK35" s="31">
        <v>0</v>
      </c>
      <c r="AL35" s="31">
        <v>0</v>
      </c>
      <c r="AM35" s="31">
        <v>237426</v>
      </c>
      <c r="AN35" s="31">
        <v>0</v>
      </c>
      <c r="AO35" s="31">
        <v>0</v>
      </c>
      <c r="AP35" s="31">
        <v>0</v>
      </c>
      <c r="AQ35" s="31">
        <v>0</v>
      </c>
      <c r="AR35" s="31">
        <v>0</v>
      </c>
      <c r="AS35" s="31">
        <v>0</v>
      </c>
      <c r="AT35" s="31">
        <v>0</v>
      </c>
      <c r="AU35" s="31">
        <v>0</v>
      </c>
      <c r="AV35" s="31">
        <v>0</v>
      </c>
      <c r="AW35" s="31">
        <v>0</v>
      </c>
      <c r="AX35" s="34">
        <f t="shared" si="0"/>
        <v>237426</v>
      </c>
      <c r="AY35" s="36"/>
      <c r="AZ35" s="34">
        <v>11948</v>
      </c>
      <c r="BK35" s="10"/>
      <c r="BL35" s="10"/>
    </row>
    <row r="36" spans="1:64" ht="15" customHeight="1" x14ac:dyDescent="0.3">
      <c r="A36" s="5" t="s">
        <v>91</v>
      </c>
      <c r="B36" s="6" t="s">
        <v>129</v>
      </c>
      <c r="C36" s="31">
        <f t="shared" si="1"/>
        <v>159249</v>
      </c>
      <c r="D36" s="31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f t="shared" si="2"/>
        <v>159249</v>
      </c>
      <c r="L36" s="33">
        <v>650</v>
      </c>
      <c r="M36" s="31">
        <v>0</v>
      </c>
      <c r="N36" s="31">
        <v>638</v>
      </c>
      <c r="O36" s="31">
        <v>0</v>
      </c>
      <c r="P36" s="31">
        <v>368</v>
      </c>
      <c r="Q36" s="31">
        <v>298</v>
      </c>
      <c r="R36" s="31">
        <v>612</v>
      </c>
      <c r="S36" s="31">
        <v>0</v>
      </c>
      <c r="T36" s="31">
        <v>0</v>
      </c>
      <c r="U36" s="31">
        <v>0</v>
      </c>
      <c r="V36" s="31">
        <v>788</v>
      </c>
      <c r="W36" s="31">
        <v>0</v>
      </c>
      <c r="X36" s="31">
        <v>0</v>
      </c>
      <c r="Y36" s="31">
        <v>0</v>
      </c>
      <c r="Z36" s="31">
        <v>0</v>
      </c>
      <c r="AA36" s="31">
        <v>0</v>
      </c>
      <c r="AB36" s="31">
        <v>0</v>
      </c>
      <c r="AC36" s="31">
        <v>0</v>
      </c>
      <c r="AD36" s="31">
        <v>11444</v>
      </c>
      <c r="AE36" s="31">
        <v>257</v>
      </c>
      <c r="AF36" s="31">
        <v>0</v>
      </c>
      <c r="AG36" s="31">
        <v>481</v>
      </c>
      <c r="AH36" s="31">
        <v>12038</v>
      </c>
      <c r="AI36" s="31">
        <v>0</v>
      </c>
      <c r="AJ36" s="31">
        <v>0</v>
      </c>
      <c r="AK36" s="31">
        <v>0</v>
      </c>
      <c r="AL36" s="31">
        <v>0</v>
      </c>
      <c r="AM36" s="31">
        <v>0</v>
      </c>
      <c r="AN36" s="31">
        <v>131667</v>
      </c>
      <c r="AO36" s="31">
        <v>8</v>
      </c>
      <c r="AP36" s="31">
        <v>0</v>
      </c>
      <c r="AQ36" s="31">
        <v>0</v>
      </c>
      <c r="AR36" s="31">
        <v>0</v>
      </c>
      <c r="AS36" s="31">
        <v>0</v>
      </c>
      <c r="AT36" s="31">
        <v>0</v>
      </c>
      <c r="AU36" s="31">
        <v>0</v>
      </c>
      <c r="AV36" s="31">
        <v>0</v>
      </c>
      <c r="AW36" s="31">
        <v>0</v>
      </c>
      <c r="AX36" s="34">
        <f t="shared" si="0"/>
        <v>159249</v>
      </c>
      <c r="AY36" s="36"/>
      <c r="AZ36" s="34">
        <v>0</v>
      </c>
      <c r="BK36" s="10"/>
      <c r="BL36" s="10"/>
    </row>
    <row r="37" spans="1:64" ht="15" customHeight="1" x14ac:dyDescent="0.3">
      <c r="A37" s="5" t="s">
        <v>92</v>
      </c>
      <c r="B37" s="6" t="s">
        <v>130</v>
      </c>
      <c r="C37" s="31">
        <f t="shared" si="1"/>
        <v>344960</v>
      </c>
      <c r="D37" s="31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f t="shared" si="2"/>
        <v>344960</v>
      </c>
      <c r="L37" s="33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1">
        <v>0</v>
      </c>
      <c r="X37" s="31">
        <v>0</v>
      </c>
      <c r="Y37" s="31">
        <v>0</v>
      </c>
      <c r="Z37" s="31">
        <v>0</v>
      </c>
      <c r="AA37" s="31">
        <v>0</v>
      </c>
      <c r="AB37" s="31">
        <v>0</v>
      </c>
      <c r="AC37" s="31">
        <v>0</v>
      </c>
      <c r="AD37" s="31">
        <v>0</v>
      </c>
      <c r="AE37" s="31">
        <v>0</v>
      </c>
      <c r="AF37" s="31">
        <v>0</v>
      </c>
      <c r="AG37" s="31">
        <v>0</v>
      </c>
      <c r="AH37" s="31">
        <v>0</v>
      </c>
      <c r="AI37" s="31">
        <v>0</v>
      </c>
      <c r="AJ37" s="31">
        <v>0</v>
      </c>
      <c r="AK37" s="31">
        <v>0</v>
      </c>
      <c r="AL37" s="31">
        <v>0</v>
      </c>
      <c r="AM37" s="31">
        <v>0</v>
      </c>
      <c r="AN37" s="31">
        <v>0</v>
      </c>
      <c r="AO37" s="31">
        <v>344960</v>
      </c>
      <c r="AP37" s="31">
        <v>0</v>
      </c>
      <c r="AQ37" s="31">
        <v>0</v>
      </c>
      <c r="AR37" s="31">
        <v>0</v>
      </c>
      <c r="AS37" s="31">
        <v>0</v>
      </c>
      <c r="AT37" s="31">
        <v>0</v>
      </c>
      <c r="AU37" s="31">
        <v>0</v>
      </c>
      <c r="AV37" s="31">
        <v>0</v>
      </c>
      <c r="AW37" s="31">
        <v>0</v>
      </c>
      <c r="AX37" s="34">
        <f t="shared" si="0"/>
        <v>344960</v>
      </c>
      <c r="AY37" s="36"/>
      <c r="AZ37" s="34">
        <v>0</v>
      </c>
      <c r="BK37" s="10"/>
      <c r="BL37" s="10"/>
    </row>
    <row r="38" spans="1:64" ht="15" customHeight="1" x14ac:dyDescent="0.3">
      <c r="A38" s="5" t="s">
        <v>93</v>
      </c>
      <c r="B38" s="6" t="s">
        <v>131</v>
      </c>
      <c r="C38" s="31">
        <f t="shared" si="1"/>
        <v>236342</v>
      </c>
      <c r="D38" s="31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f t="shared" si="2"/>
        <v>236342</v>
      </c>
      <c r="L38" s="33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1">
        <v>0</v>
      </c>
      <c r="X38" s="31">
        <v>0</v>
      </c>
      <c r="Y38" s="31">
        <v>0</v>
      </c>
      <c r="Z38" s="31">
        <v>0</v>
      </c>
      <c r="AA38" s="31">
        <v>0</v>
      </c>
      <c r="AB38" s="31">
        <v>0</v>
      </c>
      <c r="AC38" s="31">
        <v>0</v>
      </c>
      <c r="AD38" s="31">
        <v>0</v>
      </c>
      <c r="AE38" s="31">
        <v>0</v>
      </c>
      <c r="AF38" s="31">
        <v>0</v>
      </c>
      <c r="AG38" s="31">
        <v>0</v>
      </c>
      <c r="AH38" s="31">
        <v>0</v>
      </c>
      <c r="AI38" s="31">
        <v>0</v>
      </c>
      <c r="AJ38" s="31">
        <v>0</v>
      </c>
      <c r="AK38" s="31">
        <v>0</v>
      </c>
      <c r="AL38" s="31">
        <v>0</v>
      </c>
      <c r="AM38" s="31">
        <v>0</v>
      </c>
      <c r="AN38" s="31">
        <v>0</v>
      </c>
      <c r="AO38" s="31">
        <v>0</v>
      </c>
      <c r="AP38" s="31">
        <v>235975</v>
      </c>
      <c r="AQ38" s="31">
        <v>0</v>
      </c>
      <c r="AR38" s="31">
        <v>0</v>
      </c>
      <c r="AS38" s="31">
        <v>0</v>
      </c>
      <c r="AT38" s="31">
        <v>0</v>
      </c>
      <c r="AU38" s="31">
        <v>0</v>
      </c>
      <c r="AV38" s="31">
        <v>0</v>
      </c>
      <c r="AW38" s="31">
        <v>0</v>
      </c>
      <c r="AX38" s="34">
        <f t="shared" si="0"/>
        <v>235975</v>
      </c>
      <c r="AY38" s="36"/>
      <c r="AZ38" s="34">
        <v>367</v>
      </c>
      <c r="BK38" s="10"/>
      <c r="BL38" s="10"/>
    </row>
    <row r="39" spans="1:64" ht="15" customHeight="1" x14ac:dyDescent="0.3">
      <c r="A39" s="5" t="s">
        <v>94</v>
      </c>
      <c r="B39" s="6" t="s">
        <v>132</v>
      </c>
      <c r="C39" s="31">
        <f t="shared" si="1"/>
        <v>126276</v>
      </c>
      <c r="D39" s="31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f t="shared" si="2"/>
        <v>126276</v>
      </c>
      <c r="L39" s="33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31">
        <v>0</v>
      </c>
      <c r="Z39" s="31">
        <v>0</v>
      </c>
      <c r="AA39" s="31">
        <v>0</v>
      </c>
      <c r="AB39" s="31">
        <v>0</v>
      </c>
      <c r="AC39" s="31">
        <v>0</v>
      </c>
      <c r="AD39" s="31">
        <v>0</v>
      </c>
      <c r="AE39" s="31">
        <v>0</v>
      </c>
      <c r="AF39" s="31">
        <v>0</v>
      </c>
      <c r="AG39" s="31">
        <v>435</v>
      </c>
      <c r="AH39" s="31">
        <v>0</v>
      </c>
      <c r="AI39" s="31">
        <v>0</v>
      </c>
      <c r="AJ39" s="31">
        <v>0</v>
      </c>
      <c r="AK39" s="31">
        <v>0</v>
      </c>
      <c r="AL39" s="31">
        <v>0</v>
      </c>
      <c r="AM39" s="31">
        <v>0</v>
      </c>
      <c r="AN39" s="31">
        <v>0</v>
      </c>
      <c r="AO39" s="31">
        <v>0</v>
      </c>
      <c r="AP39" s="31">
        <v>0</v>
      </c>
      <c r="AQ39" s="31">
        <v>125841</v>
      </c>
      <c r="AR39" s="31">
        <v>0</v>
      </c>
      <c r="AS39" s="31">
        <v>0</v>
      </c>
      <c r="AT39" s="31">
        <v>0</v>
      </c>
      <c r="AU39" s="31">
        <v>0</v>
      </c>
      <c r="AV39" s="31">
        <v>0</v>
      </c>
      <c r="AW39" s="31">
        <v>0</v>
      </c>
      <c r="AX39" s="34">
        <f t="shared" si="0"/>
        <v>126276</v>
      </c>
      <c r="AY39" s="36"/>
      <c r="AZ39" s="34">
        <v>0</v>
      </c>
      <c r="BK39" s="10"/>
      <c r="BL39" s="10"/>
    </row>
    <row r="40" spans="1:64" ht="15" customHeight="1" x14ac:dyDescent="0.3">
      <c r="A40" s="5" t="s">
        <v>95</v>
      </c>
      <c r="B40" s="6" t="s">
        <v>133</v>
      </c>
      <c r="C40" s="31">
        <f t="shared" si="1"/>
        <v>44355</v>
      </c>
      <c r="D40" s="31">
        <v>0</v>
      </c>
      <c r="E40" s="32">
        <v>0</v>
      </c>
      <c r="F40" s="32">
        <v>37</v>
      </c>
      <c r="G40" s="32">
        <v>0</v>
      </c>
      <c r="H40" s="32">
        <v>426</v>
      </c>
      <c r="I40" s="32">
        <v>0</v>
      </c>
      <c r="J40" s="32">
        <v>3</v>
      </c>
      <c r="K40" s="32">
        <f t="shared" si="2"/>
        <v>43889</v>
      </c>
      <c r="L40" s="33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  <c r="Z40" s="31">
        <v>0</v>
      </c>
      <c r="AA40" s="31">
        <v>0</v>
      </c>
      <c r="AB40" s="31">
        <v>0</v>
      </c>
      <c r="AC40" s="31">
        <v>0</v>
      </c>
      <c r="AD40" s="31">
        <v>0</v>
      </c>
      <c r="AE40" s="31">
        <v>0</v>
      </c>
      <c r="AF40" s="31">
        <v>0</v>
      </c>
      <c r="AG40" s="31">
        <v>0</v>
      </c>
      <c r="AH40" s="31">
        <v>0</v>
      </c>
      <c r="AI40" s="31">
        <v>0</v>
      </c>
      <c r="AJ40" s="31">
        <v>0</v>
      </c>
      <c r="AK40" s="31">
        <v>0</v>
      </c>
      <c r="AL40" s="31">
        <v>0</v>
      </c>
      <c r="AM40" s="31">
        <v>0</v>
      </c>
      <c r="AN40" s="31">
        <v>0</v>
      </c>
      <c r="AO40" s="31">
        <v>0</v>
      </c>
      <c r="AP40" s="31">
        <v>0</v>
      </c>
      <c r="AQ40" s="31">
        <v>0</v>
      </c>
      <c r="AR40" s="31">
        <v>43865</v>
      </c>
      <c r="AS40" s="31">
        <v>0</v>
      </c>
      <c r="AT40" s="31">
        <v>0</v>
      </c>
      <c r="AU40" s="31">
        <v>0</v>
      </c>
      <c r="AV40" s="31">
        <v>0</v>
      </c>
      <c r="AW40" s="31">
        <v>0</v>
      </c>
      <c r="AX40" s="34">
        <f t="shared" si="0"/>
        <v>43865</v>
      </c>
      <c r="AY40" s="36"/>
      <c r="AZ40" s="34">
        <v>24</v>
      </c>
      <c r="BK40" s="10"/>
      <c r="BL40" s="10"/>
    </row>
    <row r="41" spans="1:64" ht="15" customHeight="1" x14ac:dyDescent="0.3">
      <c r="A41" s="5" t="s">
        <v>96</v>
      </c>
      <c r="B41" s="6" t="s">
        <v>134</v>
      </c>
      <c r="C41" s="31">
        <f t="shared" si="1"/>
        <v>107086</v>
      </c>
      <c r="D41" s="31">
        <v>0</v>
      </c>
      <c r="E41" s="32">
        <v>0</v>
      </c>
      <c r="F41" s="32">
        <v>880</v>
      </c>
      <c r="G41" s="32">
        <v>0</v>
      </c>
      <c r="H41" s="32">
        <v>0</v>
      </c>
      <c r="I41" s="32">
        <v>0</v>
      </c>
      <c r="J41" s="32">
        <v>0</v>
      </c>
      <c r="K41" s="32">
        <f t="shared" si="2"/>
        <v>106206</v>
      </c>
      <c r="L41" s="33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>
        <v>0</v>
      </c>
      <c r="T41" s="31">
        <v>0</v>
      </c>
      <c r="U41" s="31">
        <v>0</v>
      </c>
      <c r="V41" s="31">
        <v>0</v>
      </c>
      <c r="W41" s="31">
        <v>0</v>
      </c>
      <c r="X41" s="31">
        <v>0</v>
      </c>
      <c r="Y41" s="31">
        <v>0</v>
      </c>
      <c r="Z41" s="31">
        <v>0</v>
      </c>
      <c r="AA41" s="31">
        <v>0</v>
      </c>
      <c r="AB41" s="31">
        <v>0</v>
      </c>
      <c r="AC41" s="31">
        <v>0</v>
      </c>
      <c r="AD41" s="31">
        <v>0</v>
      </c>
      <c r="AE41" s="31">
        <v>0</v>
      </c>
      <c r="AF41" s="31">
        <v>0</v>
      </c>
      <c r="AG41" s="31">
        <v>0</v>
      </c>
      <c r="AH41" s="31">
        <v>0</v>
      </c>
      <c r="AI41" s="31">
        <v>0</v>
      </c>
      <c r="AJ41" s="31">
        <v>226</v>
      </c>
      <c r="AK41" s="31">
        <v>0</v>
      </c>
      <c r="AL41" s="31">
        <v>0</v>
      </c>
      <c r="AM41" s="31">
        <v>0</v>
      </c>
      <c r="AN41" s="31">
        <v>0</v>
      </c>
      <c r="AO41" s="31">
        <v>0</v>
      </c>
      <c r="AP41" s="31">
        <v>0</v>
      </c>
      <c r="AQ41" s="31">
        <v>0</v>
      </c>
      <c r="AR41" s="31">
        <v>0</v>
      </c>
      <c r="AS41" s="31">
        <v>105980</v>
      </c>
      <c r="AT41" s="31">
        <v>0</v>
      </c>
      <c r="AU41" s="31">
        <v>0</v>
      </c>
      <c r="AV41" s="31">
        <v>0</v>
      </c>
      <c r="AW41" s="31">
        <v>0</v>
      </c>
      <c r="AX41" s="34">
        <f t="shared" si="0"/>
        <v>106206</v>
      </c>
      <c r="AY41" s="36"/>
      <c r="AZ41" s="34">
        <v>0</v>
      </c>
      <c r="BK41" s="10"/>
      <c r="BL41" s="10"/>
    </row>
    <row r="42" spans="1:64" ht="15" customHeight="1" x14ac:dyDescent="0.3">
      <c r="A42" s="5" t="s">
        <v>97</v>
      </c>
      <c r="B42" s="6" t="s">
        <v>135</v>
      </c>
      <c r="C42" s="31">
        <f t="shared" si="1"/>
        <v>6846</v>
      </c>
      <c r="D42" s="31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f t="shared" si="2"/>
        <v>6846</v>
      </c>
      <c r="L42" s="33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31">
        <v>0</v>
      </c>
      <c r="Y42" s="31">
        <v>0</v>
      </c>
      <c r="Z42" s="31">
        <v>0</v>
      </c>
      <c r="AA42" s="31">
        <v>0</v>
      </c>
      <c r="AB42" s="31">
        <v>0</v>
      </c>
      <c r="AC42" s="31">
        <v>0</v>
      </c>
      <c r="AD42" s="31">
        <v>0</v>
      </c>
      <c r="AE42" s="31">
        <v>0</v>
      </c>
      <c r="AF42" s="31">
        <v>0</v>
      </c>
      <c r="AG42" s="31">
        <v>0</v>
      </c>
      <c r="AH42" s="31">
        <v>0</v>
      </c>
      <c r="AI42" s="31">
        <v>0</v>
      </c>
      <c r="AJ42" s="31">
        <v>0</v>
      </c>
      <c r="AK42" s="31">
        <v>0</v>
      </c>
      <c r="AL42" s="31">
        <v>0</v>
      </c>
      <c r="AM42" s="31">
        <v>0</v>
      </c>
      <c r="AN42" s="31">
        <v>0</v>
      </c>
      <c r="AO42" s="31">
        <v>0</v>
      </c>
      <c r="AP42" s="31">
        <v>0</v>
      </c>
      <c r="AQ42" s="31">
        <v>0</v>
      </c>
      <c r="AR42" s="31">
        <v>0</v>
      </c>
      <c r="AS42" s="31">
        <v>0</v>
      </c>
      <c r="AT42" s="31">
        <v>6846</v>
      </c>
      <c r="AU42" s="31">
        <v>0</v>
      </c>
      <c r="AV42" s="31">
        <v>0</v>
      </c>
      <c r="AW42" s="31">
        <v>0</v>
      </c>
      <c r="AX42" s="34">
        <f t="shared" si="0"/>
        <v>6846</v>
      </c>
      <c r="AY42" s="36"/>
      <c r="AZ42" s="34">
        <v>0</v>
      </c>
      <c r="BK42" s="10"/>
      <c r="BL42" s="10"/>
    </row>
    <row r="43" spans="1:64" ht="15" customHeight="1" x14ac:dyDescent="0.3">
      <c r="A43" s="5" t="s">
        <v>98</v>
      </c>
      <c r="B43" s="6" t="s">
        <v>136</v>
      </c>
      <c r="C43" s="31">
        <f t="shared" si="1"/>
        <v>0</v>
      </c>
      <c r="D43" s="31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f t="shared" si="2"/>
        <v>0</v>
      </c>
      <c r="L43" s="33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31">
        <v>0</v>
      </c>
      <c r="X43" s="31">
        <v>0</v>
      </c>
      <c r="Y43" s="31">
        <v>0</v>
      </c>
      <c r="Z43" s="31">
        <v>0</v>
      </c>
      <c r="AA43" s="31">
        <v>0</v>
      </c>
      <c r="AB43" s="31">
        <v>0</v>
      </c>
      <c r="AC43" s="31">
        <v>0</v>
      </c>
      <c r="AD43" s="31">
        <v>0</v>
      </c>
      <c r="AE43" s="31">
        <v>0</v>
      </c>
      <c r="AF43" s="31">
        <v>0</v>
      </c>
      <c r="AG43" s="31">
        <v>0</v>
      </c>
      <c r="AH43" s="31">
        <v>0</v>
      </c>
      <c r="AI43" s="31">
        <v>0</v>
      </c>
      <c r="AJ43" s="31">
        <v>0</v>
      </c>
      <c r="AK43" s="31">
        <v>0</v>
      </c>
      <c r="AL43" s="31">
        <v>0</v>
      </c>
      <c r="AM43" s="31">
        <v>0</v>
      </c>
      <c r="AN43" s="31">
        <v>0</v>
      </c>
      <c r="AO43" s="31">
        <v>0</v>
      </c>
      <c r="AP43" s="31">
        <v>0</v>
      </c>
      <c r="AQ43" s="31">
        <v>0</v>
      </c>
      <c r="AR43" s="31">
        <v>0</v>
      </c>
      <c r="AS43" s="31">
        <v>0</v>
      </c>
      <c r="AT43" s="31">
        <v>0</v>
      </c>
      <c r="AU43" s="31">
        <v>0</v>
      </c>
      <c r="AV43" s="31">
        <v>0</v>
      </c>
      <c r="AW43" s="31">
        <v>0</v>
      </c>
      <c r="AX43" s="34">
        <f t="shared" si="0"/>
        <v>0</v>
      </c>
      <c r="AY43" s="36"/>
      <c r="AZ43" s="34">
        <v>0</v>
      </c>
      <c r="BK43" s="10"/>
      <c r="BL43" s="10"/>
    </row>
    <row r="44" spans="1:64" ht="15" customHeight="1" x14ac:dyDescent="0.3">
      <c r="A44" s="5" t="s">
        <v>99</v>
      </c>
      <c r="B44" s="6" t="s">
        <v>51</v>
      </c>
      <c r="C44" s="31">
        <f t="shared" si="1"/>
        <v>22311</v>
      </c>
      <c r="D44" s="31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f t="shared" si="2"/>
        <v>22311</v>
      </c>
      <c r="L44" s="33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1">
        <v>0</v>
      </c>
      <c r="X44" s="31">
        <v>0</v>
      </c>
      <c r="Y44" s="31">
        <v>0</v>
      </c>
      <c r="Z44" s="31">
        <v>0</v>
      </c>
      <c r="AA44" s="31">
        <v>0</v>
      </c>
      <c r="AB44" s="31">
        <v>0</v>
      </c>
      <c r="AC44" s="31">
        <v>0</v>
      </c>
      <c r="AD44" s="31">
        <v>0</v>
      </c>
      <c r="AE44" s="31">
        <v>0</v>
      </c>
      <c r="AF44" s="31">
        <v>0</v>
      </c>
      <c r="AG44" s="31">
        <v>0</v>
      </c>
      <c r="AH44" s="31">
        <v>0</v>
      </c>
      <c r="AI44" s="31">
        <v>0</v>
      </c>
      <c r="AJ44" s="31">
        <v>0</v>
      </c>
      <c r="AK44" s="31">
        <v>0</v>
      </c>
      <c r="AL44" s="31">
        <v>0</v>
      </c>
      <c r="AM44" s="31">
        <v>0</v>
      </c>
      <c r="AN44" s="31">
        <v>0</v>
      </c>
      <c r="AO44" s="31">
        <v>0</v>
      </c>
      <c r="AP44" s="31">
        <v>0</v>
      </c>
      <c r="AQ44" s="31">
        <v>0</v>
      </c>
      <c r="AR44" s="31">
        <v>0</v>
      </c>
      <c r="AS44" s="31">
        <v>0</v>
      </c>
      <c r="AT44" s="31">
        <v>0</v>
      </c>
      <c r="AU44" s="31">
        <v>0</v>
      </c>
      <c r="AV44" s="31">
        <v>0</v>
      </c>
      <c r="AW44" s="31">
        <v>0</v>
      </c>
      <c r="AX44" s="34">
        <f t="shared" si="0"/>
        <v>0</v>
      </c>
      <c r="AY44" s="36"/>
      <c r="AZ44" s="34">
        <v>22311</v>
      </c>
      <c r="BK44" s="10"/>
      <c r="BL44" s="10"/>
    </row>
    <row r="45" spans="1:64" ht="15" customHeight="1" thickBot="1" x14ac:dyDescent="0.35">
      <c r="A45" s="7" t="s">
        <v>100</v>
      </c>
      <c r="B45" s="8" t="s">
        <v>137</v>
      </c>
      <c r="C45" s="31">
        <f t="shared" si="1"/>
        <v>0</v>
      </c>
      <c r="D45" s="31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f t="shared" si="2"/>
        <v>0</v>
      </c>
      <c r="L45" s="33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>
        <v>0</v>
      </c>
      <c r="X45" s="31">
        <v>0</v>
      </c>
      <c r="Y45" s="31">
        <v>0</v>
      </c>
      <c r="Z45" s="31">
        <v>0</v>
      </c>
      <c r="AA45" s="31">
        <v>0</v>
      </c>
      <c r="AB45" s="31">
        <v>0</v>
      </c>
      <c r="AC45" s="31">
        <v>0</v>
      </c>
      <c r="AD45" s="31">
        <v>0</v>
      </c>
      <c r="AE45" s="31">
        <v>0</v>
      </c>
      <c r="AF45" s="31">
        <v>0</v>
      </c>
      <c r="AG45" s="31">
        <v>0</v>
      </c>
      <c r="AH45" s="31">
        <v>0</v>
      </c>
      <c r="AI45" s="31">
        <v>0</v>
      </c>
      <c r="AJ45" s="31">
        <v>0</v>
      </c>
      <c r="AK45" s="31">
        <v>0</v>
      </c>
      <c r="AL45" s="31">
        <v>0</v>
      </c>
      <c r="AM45" s="31">
        <v>0</v>
      </c>
      <c r="AN45" s="31">
        <v>0</v>
      </c>
      <c r="AO45" s="31">
        <v>0</v>
      </c>
      <c r="AP45" s="31">
        <v>0</v>
      </c>
      <c r="AQ45" s="31">
        <v>0</v>
      </c>
      <c r="AR45" s="31">
        <v>0</v>
      </c>
      <c r="AS45" s="31">
        <v>0</v>
      </c>
      <c r="AT45" s="31">
        <v>0</v>
      </c>
      <c r="AU45" s="31">
        <v>0</v>
      </c>
      <c r="AV45" s="31">
        <v>0</v>
      </c>
      <c r="AW45" s="31">
        <v>0</v>
      </c>
      <c r="AX45" s="34">
        <f t="shared" si="0"/>
        <v>0</v>
      </c>
      <c r="AY45" s="36"/>
      <c r="AZ45" s="34">
        <v>0</v>
      </c>
      <c r="BK45" s="10"/>
      <c r="BL45" s="10"/>
    </row>
    <row r="46" spans="1:64" s="43" customFormat="1" ht="21.75" customHeight="1" thickTop="1" thickBot="1" x14ac:dyDescent="0.35">
      <c r="A46" s="37"/>
      <c r="B46" s="38">
        <v>0</v>
      </c>
      <c r="C46" s="39">
        <f t="shared" ref="C46:AZ46" si="3">SUM(C8:C45)</f>
        <v>8376474</v>
      </c>
      <c r="D46" s="39">
        <f t="shared" si="3"/>
        <v>0</v>
      </c>
      <c r="E46" s="39">
        <f t="shared" si="3"/>
        <v>0</v>
      </c>
      <c r="F46" s="39">
        <f t="shared" si="3"/>
        <v>193925</v>
      </c>
      <c r="G46" s="39">
        <f t="shared" si="3"/>
        <v>-4994</v>
      </c>
      <c r="H46" s="39">
        <f t="shared" si="3"/>
        <v>37896</v>
      </c>
      <c r="I46" s="39">
        <f t="shared" si="3"/>
        <v>1984</v>
      </c>
      <c r="J46" s="39">
        <f t="shared" si="3"/>
        <v>83931</v>
      </c>
      <c r="K46" s="40">
        <f t="shared" si="3"/>
        <v>8063732</v>
      </c>
      <c r="L46" s="41">
        <f t="shared" si="3"/>
        <v>809958</v>
      </c>
      <c r="M46" s="41">
        <f t="shared" si="3"/>
        <v>174244</v>
      </c>
      <c r="N46" s="41">
        <f t="shared" si="3"/>
        <v>56971</v>
      </c>
      <c r="O46" s="41">
        <f t="shared" si="3"/>
        <v>32648</v>
      </c>
      <c r="P46" s="41">
        <f t="shared" si="3"/>
        <v>65517</v>
      </c>
      <c r="Q46" s="41">
        <f t="shared" si="3"/>
        <v>522457</v>
      </c>
      <c r="R46" s="41">
        <f t="shared" si="3"/>
        <v>151172</v>
      </c>
      <c r="S46" s="41">
        <f t="shared" si="3"/>
        <v>127</v>
      </c>
      <c r="T46" s="41">
        <f t="shared" si="3"/>
        <v>103803</v>
      </c>
      <c r="U46" s="41">
        <f t="shared" si="3"/>
        <v>126752</v>
      </c>
      <c r="V46" s="41">
        <f t="shared" si="3"/>
        <v>120777</v>
      </c>
      <c r="W46" s="41">
        <f t="shared" si="3"/>
        <v>9572</v>
      </c>
      <c r="X46" s="41">
        <f t="shared" si="3"/>
        <v>76649</v>
      </c>
      <c r="Y46" s="41">
        <f t="shared" si="3"/>
        <v>188266</v>
      </c>
      <c r="Z46" s="41">
        <f t="shared" si="3"/>
        <v>60694</v>
      </c>
      <c r="AA46" s="41">
        <f t="shared" si="3"/>
        <v>22793</v>
      </c>
      <c r="AB46" s="41">
        <f t="shared" si="3"/>
        <v>95323</v>
      </c>
      <c r="AC46" s="41">
        <f t="shared" si="3"/>
        <v>67521</v>
      </c>
      <c r="AD46" s="41">
        <f t="shared" si="3"/>
        <v>190297</v>
      </c>
      <c r="AE46" s="41">
        <f t="shared" si="3"/>
        <v>86944</v>
      </c>
      <c r="AF46" s="41">
        <f t="shared" si="3"/>
        <v>383048</v>
      </c>
      <c r="AG46" s="41">
        <f t="shared" si="3"/>
        <v>484565</v>
      </c>
      <c r="AH46" s="41">
        <f t="shared" si="3"/>
        <v>528153</v>
      </c>
      <c r="AI46" s="41">
        <f t="shared" si="3"/>
        <v>434267</v>
      </c>
      <c r="AJ46" s="41">
        <f t="shared" si="3"/>
        <v>343085</v>
      </c>
      <c r="AK46" s="41">
        <f t="shared" si="3"/>
        <v>180369</v>
      </c>
      <c r="AL46" s="41">
        <f t="shared" si="3"/>
        <v>262226</v>
      </c>
      <c r="AM46" s="41">
        <f t="shared" si="3"/>
        <v>237905</v>
      </c>
      <c r="AN46" s="41">
        <f t="shared" si="3"/>
        <v>133264</v>
      </c>
      <c r="AO46" s="41">
        <f t="shared" si="3"/>
        <v>345631</v>
      </c>
      <c r="AP46" s="41">
        <f t="shared" si="3"/>
        <v>235975</v>
      </c>
      <c r="AQ46" s="41">
        <f t="shared" si="3"/>
        <v>125841</v>
      </c>
      <c r="AR46" s="41">
        <f t="shared" si="3"/>
        <v>44049</v>
      </c>
      <c r="AS46" s="41">
        <f t="shared" si="3"/>
        <v>105980</v>
      </c>
      <c r="AT46" s="41">
        <f t="shared" si="3"/>
        <v>6846</v>
      </c>
      <c r="AU46" s="41">
        <f t="shared" si="3"/>
        <v>0</v>
      </c>
      <c r="AV46" s="41">
        <f t="shared" si="3"/>
        <v>0</v>
      </c>
      <c r="AW46" s="41">
        <f t="shared" si="3"/>
        <v>0</v>
      </c>
      <c r="AX46" s="41">
        <f t="shared" si="3"/>
        <v>6813689</v>
      </c>
      <c r="AY46" s="42">
        <f t="shared" si="3"/>
        <v>0</v>
      </c>
      <c r="AZ46" s="40">
        <f t="shared" si="3"/>
        <v>1250043</v>
      </c>
      <c r="BA46" s="10"/>
      <c r="BB46" s="10"/>
      <c r="BC46" s="10"/>
      <c r="BD46" s="10"/>
      <c r="BE46" s="10"/>
      <c r="BF46" s="10"/>
      <c r="BG46" s="10"/>
      <c r="BH46" s="10"/>
      <c r="BI46" s="10"/>
    </row>
    <row r="47" spans="1:64" s="43" customFormat="1" ht="21.75" customHeight="1" thickTop="1" thickBot="1" x14ac:dyDescent="0.35"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5"/>
      <c r="BH47" s="45"/>
    </row>
    <row r="48" spans="1:64" ht="12.5" thickTop="1" thickBot="1" x14ac:dyDescent="0.35">
      <c r="L48" s="13" t="s">
        <v>139</v>
      </c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5"/>
      <c r="BJ48" s="12"/>
      <c r="BK48" s="10"/>
      <c r="BL48" s="10"/>
    </row>
    <row r="49" spans="1:64" ht="104.5" thickTop="1" thickBot="1" x14ac:dyDescent="0.35">
      <c r="A49" s="104" t="s">
        <v>140</v>
      </c>
      <c r="B49" s="105"/>
      <c r="C49" s="16" t="s">
        <v>141</v>
      </c>
      <c r="D49" s="16" t="s">
        <v>7</v>
      </c>
      <c r="E49" s="16" t="s">
        <v>8</v>
      </c>
      <c r="F49" s="16" t="s">
        <v>9</v>
      </c>
      <c r="G49" s="16" t="s">
        <v>10</v>
      </c>
      <c r="H49" s="16" t="s">
        <v>11</v>
      </c>
      <c r="I49" s="16" t="s">
        <v>12</v>
      </c>
      <c r="J49" s="17" t="s">
        <v>13</v>
      </c>
      <c r="K49" s="18" t="s">
        <v>14</v>
      </c>
      <c r="L49" s="1" t="str">
        <f t="shared" ref="L49:AW49" si="4">+L5</f>
        <v>AGRICULTURE</v>
      </c>
      <c r="M49" s="2" t="str">
        <f t="shared" si="4"/>
        <v>ELEVAGE ET CHASSE</v>
      </c>
      <c r="N49" s="2" t="str">
        <f t="shared" si="4"/>
        <v xml:space="preserve">SYLVICULTURE, EXPLOITATION FORESTIÈRE ET ACTIVITÉS DE SOUTIEN           </v>
      </c>
      <c r="O49" s="2" t="str">
        <f t="shared" si="4"/>
        <v>PÊCHE ET AQUACULTURE</v>
      </c>
      <c r="P49" s="2" t="str">
        <f t="shared" si="4"/>
        <v>ACTIVITÉS EXTRACTIVES</v>
      </c>
      <c r="Q49" s="2" t="str">
        <f t="shared" si="4"/>
        <v>FABRICATION DE PRODUITS ALIMENTAIRES</v>
      </c>
      <c r="R49" s="2" t="str">
        <f t="shared" si="4"/>
        <v>FABRICATION DE BOISSONS</v>
      </c>
      <c r="S49" s="2" t="str">
        <f t="shared" si="4"/>
        <v>FABRICATION DE PRODUITS A BASE DE TABAC</v>
      </c>
      <c r="T49" s="2" t="str">
        <f t="shared" si="4"/>
        <v xml:space="preserve">FABRICATION DE TEXTILES, D'ARTICLES D'HABILLEMENT, TRAVAIL DU CUIR ET FABRICATION D'ARTICLES DE VOYAGE ET DE CHAUSSURES </v>
      </c>
      <c r="U49" s="2" t="str">
        <f t="shared" si="4"/>
        <v xml:space="preserve">FABRICATION DE PRODUITS EN BOIS, EN PAPIER OU EN CARTON, IMPRIMERIE ET REPRODUCTION D'ENREGISTREMENTS    </v>
      </c>
      <c r="V49" s="2" t="str">
        <f t="shared" si="4"/>
        <v xml:space="preserve">RAFFINAGE PÉTROLIER, COKEFACTION ET FABRICATION DE PRODUITS CHIMIQUES          </v>
      </c>
      <c r="W49" s="2" t="str">
        <f t="shared" si="4"/>
        <v xml:space="preserve">FABRICATION DE PRODUITS PHARMACEUTIQUES              </v>
      </c>
      <c r="X49" s="2" t="str">
        <f t="shared" si="4"/>
        <v>TRAVAIL DU CAOUTCHOUC ET DU PLASTIQUE</v>
      </c>
      <c r="Y49" s="2" t="str">
        <f t="shared" si="4"/>
        <v xml:space="preserve">FABRICATION DE MATERIAUX DE CONSTRUCTION             </v>
      </c>
      <c r="Z49" s="2" t="str">
        <f t="shared" si="4"/>
        <v xml:space="preserve">METALLURGIE, FABRICATION D'OUVRAGES EN METAUX ET TRAVAIL DES METAUX         </v>
      </c>
      <c r="AA49" s="2" t="str">
        <f t="shared" si="4"/>
        <v xml:space="preserve">FABRICATION DE MACHINES ET D'EQUIPEMENTS DIVERS            </v>
      </c>
      <c r="AB49" s="2" t="str">
        <f t="shared" si="4"/>
        <v>AUTRES INDUSTRIES MANUFACTURIERES</v>
      </c>
      <c r="AC49" s="2" t="str">
        <f t="shared" si="4"/>
        <v xml:space="preserve">REPARATION ET INSTALLATION DE MACHINES ET D'EQUIPEMENTS PROFESSIONNELS          </v>
      </c>
      <c r="AD49" s="2" t="str">
        <f t="shared" si="4"/>
        <v xml:space="preserve">PRODUCTION ET DISTRIBUTION D'ÉLECTRICITÉ ET DE GAZ           </v>
      </c>
      <c r="AE49" s="2" t="str">
        <f t="shared" si="4"/>
        <v xml:space="preserve">PRODUCTION ET DISTRIBUTION D'EAU, ASSAINISSEMENT, TRAITEMENT DES DECHETS ET DEPOLLUTION        </v>
      </c>
      <c r="AF49" s="2" t="str">
        <f t="shared" si="4"/>
        <v>CONSTRUCTION</v>
      </c>
      <c r="AG49" s="2" t="str">
        <f t="shared" si="4"/>
        <v>COMMERCE</v>
      </c>
      <c r="AH49" s="2" t="str">
        <f t="shared" si="4"/>
        <v>TRANSPORTS ET ENTREPOSAGE</v>
      </c>
      <c r="AI49" s="2" t="str">
        <f t="shared" si="4"/>
        <v xml:space="preserve">HEBERGEMENT, RESTAURATION ET DEBITS DE BOISSONS            </v>
      </c>
      <c r="AJ49" s="2" t="str">
        <f t="shared" si="4"/>
        <v>INFORMATION ET COMMUNICATION</v>
      </c>
      <c r="AK49" s="2" t="str">
        <f t="shared" si="4"/>
        <v>ACTIVITÉS FINANCIÈRES ET D'ASSURANCE</v>
      </c>
      <c r="AL49" s="2" t="str">
        <f t="shared" si="4"/>
        <v>ACTIVITES IMMOBILIERES</v>
      </c>
      <c r="AM49" s="2" t="str">
        <f t="shared" si="4"/>
        <v xml:space="preserve">ACTIVITÉS SPECIALISEES, SCIENTIFIQUES ET TECHNIQUES             </v>
      </c>
      <c r="AN49" s="2" t="str">
        <f t="shared" si="4"/>
        <v xml:space="preserve">ACTIVITES DE SERVICES DE SOUTIEN ET DE BUREAU          </v>
      </c>
      <c r="AO49" s="2" t="str">
        <f t="shared" si="4"/>
        <v>ACTIVITES D'ADMINISTRATION PUBLIQUE</v>
      </c>
      <c r="AP49" s="2" t="str">
        <f t="shared" si="4"/>
        <v>EDUCATION</v>
      </c>
      <c r="AQ49" s="2" t="str">
        <f t="shared" si="4"/>
        <v xml:space="preserve">ACTIVITÉS POUR LA SANTÉ HUMAINE ET L'ACTION SOCIALE          </v>
      </c>
      <c r="AR49" s="2" t="str">
        <f t="shared" si="4"/>
        <v xml:space="preserve">ACTIVITÉS ARTISTIQUES, SPORTIVES ET RECREATIVES             </v>
      </c>
      <c r="AS49" s="2" t="str">
        <f t="shared" si="4"/>
        <v>AUTRES ACTIVITÉS DE SERVICES N.C.A.</v>
      </c>
      <c r="AT49" s="2" t="str">
        <f t="shared" si="4"/>
        <v>ACTIVITÉS SPECIALES DES MÉNAGES</v>
      </c>
      <c r="AU49" s="2" t="str">
        <f t="shared" si="4"/>
        <v xml:space="preserve">ACTIVITES DES ORGANISATIONS EXTRATERRITORIALES              </v>
      </c>
      <c r="AV49" s="2" t="str">
        <f t="shared" si="4"/>
        <v>CORRECTION TERRITORIALE</v>
      </c>
      <c r="AW49" s="2" t="str">
        <f t="shared" si="4"/>
        <v>BRANCHE D'ATTENTE</v>
      </c>
      <c r="AX49" s="18" t="s">
        <v>53</v>
      </c>
      <c r="AY49" s="20" t="s">
        <v>142</v>
      </c>
      <c r="AZ49" s="19" t="s">
        <v>143</v>
      </c>
      <c r="BA49" s="46" t="s">
        <v>144</v>
      </c>
      <c r="BB49" s="47"/>
      <c r="BC49" s="48"/>
      <c r="BD49" s="49"/>
      <c r="BE49" s="49"/>
      <c r="BF49" s="49"/>
      <c r="BG49" s="50" t="s">
        <v>145</v>
      </c>
      <c r="BH49" s="50" t="s">
        <v>179</v>
      </c>
      <c r="BI49" s="50" t="s">
        <v>180</v>
      </c>
      <c r="BJ49" s="16" t="s">
        <v>146</v>
      </c>
      <c r="BK49" s="18" t="s">
        <v>147</v>
      </c>
      <c r="BL49" s="10"/>
    </row>
    <row r="50" spans="1:64" ht="15" customHeight="1" thickTop="1" x14ac:dyDescent="0.3">
      <c r="A50" s="106"/>
      <c r="B50" s="107"/>
      <c r="C50" s="21"/>
      <c r="D50" s="22"/>
      <c r="E50" s="22"/>
      <c r="F50" s="22"/>
      <c r="G50" s="22"/>
      <c r="H50" s="22"/>
      <c r="I50" s="22"/>
      <c r="J50" s="22"/>
      <c r="K50" s="22"/>
      <c r="L50" s="23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51"/>
      <c r="AY50" s="52"/>
      <c r="AZ50" s="53"/>
      <c r="BA50" s="54" t="s">
        <v>148</v>
      </c>
      <c r="BB50" s="55" t="s">
        <v>149</v>
      </c>
      <c r="BC50" s="56"/>
      <c r="BD50" s="57"/>
      <c r="BE50" s="58" t="s">
        <v>150</v>
      </c>
      <c r="BF50" s="59" t="s">
        <v>151</v>
      </c>
      <c r="BG50" s="22"/>
      <c r="BH50" s="60"/>
      <c r="BI50" s="60"/>
      <c r="BJ50" s="60"/>
      <c r="BK50" s="24"/>
      <c r="BL50" s="10"/>
    </row>
    <row r="51" spans="1:64" ht="15" customHeight="1" thickBot="1" x14ac:dyDescent="0.35">
      <c r="A51" s="108"/>
      <c r="B51" s="109"/>
      <c r="C51" s="27"/>
      <c r="D51" s="28"/>
      <c r="E51" s="28"/>
      <c r="F51" s="28"/>
      <c r="G51" s="28"/>
      <c r="H51" s="28"/>
      <c r="I51" s="28"/>
      <c r="J51" s="28"/>
      <c r="K51" s="28"/>
      <c r="L51" s="29" t="str">
        <f t="shared" ref="L51:AW51" si="5">+L7</f>
        <v>A01</v>
      </c>
      <c r="M51" s="27" t="str">
        <f t="shared" si="5"/>
        <v>A02</v>
      </c>
      <c r="N51" s="27" t="str">
        <f t="shared" si="5"/>
        <v>A03</v>
      </c>
      <c r="O51" s="27" t="str">
        <f t="shared" si="5"/>
        <v>A04</v>
      </c>
      <c r="P51" s="27" t="str">
        <f t="shared" si="5"/>
        <v>B05</v>
      </c>
      <c r="Q51" s="27" t="str">
        <f t="shared" si="5"/>
        <v>C06</v>
      </c>
      <c r="R51" s="27" t="str">
        <f t="shared" si="5"/>
        <v>C07</v>
      </c>
      <c r="S51" s="27" t="str">
        <f t="shared" si="5"/>
        <v>C08</v>
      </c>
      <c r="T51" s="27" t="str">
        <f t="shared" si="5"/>
        <v>C09</v>
      </c>
      <c r="U51" s="27" t="str">
        <f t="shared" si="5"/>
        <v>C10</v>
      </c>
      <c r="V51" s="27" t="str">
        <f t="shared" si="5"/>
        <v>C11</v>
      </c>
      <c r="W51" s="27" t="str">
        <f t="shared" si="5"/>
        <v>C12</v>
      </c>
      <c r="X51" s="27" t="str">
        <f t="shared" si="5"/>
        <v>C13</v>
      </c>
      <c r="Y51" s="27" t="str">
        <f t="shared" si="5"/>
        <v>C14</v>
      </c>
      <c r="Z51" s="27" t="str">
        <f t="shared" si="5"/>
        <v>C15</v>
      </c>
      <c r="AA51" s="27" t="str">
        <f t="shared" si="5"/>
        <v>C16</v>
      </c>
      <c r="AB51" s="27" t="str">
        <f t="shared" si="5"/>
        <v>C17</v>
      </c>
      <c r="AC51" s="27" t="str">
        <f t="shared" si="5"/>
        <v>C18</v>
      </c>
      <c r="AD51" s="27" t="str">
        <f t="shared" si="5"/>
        <v>D19</v>
      </c>
      <c r="AE51" s="27" t="str">
        <f t="shared" si="5"/>
        <v>E20</v>
      </c>
      <c r="AF51" s="27" t="str">
        <f t="shared" si="5"/>
        <v>F21</v>
      </c>
      <c r="AG51" s="27" t="str">
        <f t="shared" si="5"/>
        <v>G22</v>
      </c>
      <c r="AH51" s="27" t="str">
        <f t="shared" si="5"/>
        <v>H23</v>
      </c>
      <c r="AI51" s="27" t="str">
        <f t="shared" si="5"/>
        <v>I24</v>
      </c>
      <c r="AJ51" s="27" t="str">
        <f t="shared" si="5"/>
        <v>J25</v>
      </c>
      <c r="AK51" s="27" t="str">
        <f t="shared" si="5"/>
        <v>K26</v>
      </c>
      <c r="AL51" s="27" t="str">
        <f t="shared" si="5"/>
        <v>L27</v>
      </c>
      <c r="AM51" s="27" t="str">
        <f t="shared" si="5"/>
        <v>M28</v>
      </c>
      <c r="AN51" s="27" t="str">
        <f t="shared" si="5"/>
        <v>N29</v>
      </c>
      <c r="AO51" s="27" t="str">
        <f t="shared" si="5"/>
        <v>O30</v>
      </c>
      <c r="AP51" s="27" t="str">
        <f t="shared" si="5"/>
        <v>P31</v>
      </c>
      <c r="AQ51" s="27" t="str">
        <f t="shared" si="5"/>
        <v>Q32</v>
      </c>
      <c r="AR51" s="27" t="str">
        <f t="shared" si="5"/>
        <v>R33</v>
      </c>
      <c r="AS51" s="27" t="str">
        <f t="shared" si="5"/>
        <v>S34</v>
      </c>
      <c r="AT51" s="27" t="str">
        <f t="shared" si="5"/>
        <v>T35</v>
      </c>
      <c r="AU51" s="27" t="str">
        <f t="shared" si="5"/>
        <v>U36</v>
      </c>
      <c r="AV51" s="27" t="str">
        <f t="shared" si="5"/>
        <v>Y37</v>
      </c>
      <c r="AW51" s="27" t="str">
        <f t="shared" si="5"/>
        <v>Z99</v>
      </c>
      <c r="AX51" s="61"/>
      <c r="AY51" s="62"/>
      <c r="AZ51" s="63"/>
      <c r="BA51" s="64" t="s">
        <v>152</v>
      </c>
      <c r="BB51" s="65" t="s">
        <v>153</v>
      </c>
      <c r="BC51" s="66" t="s">
        <v>154</v>
      </c>
      <c r="BD51" s="67" t="s">
        <v>155</v>
      </c>
      <c r="BE51" s="68" t="s">
        <v>156</v>
      </c>
      <c r="BF51" s="68"/>
      <c r="BG51" s="63"/>
      <c r="BH51" s="69"/>
      <c r="BI51" s="69"/>
      <c r="BJ51" s="69"/>
      <c r="BK51" s="62"/>
      <c r="BL51" s="10"/>
    </row>
    <row r="52" spans="1:64" ht="12" thickTop="1" x14ac:dyDescent="0.3">
      <c r="A52" s="5" t="s">
        <v>63</v>
      </c>
      <c r="B52" s="9" t="s">
        <v>101</v>
      </c>
      <c r="C52" s="31">
        <f>AX52+AZ52+BA52+SUM(BG52,BJ52:BK52)</f>
        <v>954953</v>
      </c>
      <c r="D52" s="70"/>
      <c r="E52" s="70"/>
      <c r="F52" s="70"/>
      <c r="G52" s="70"/>
      <c r="H52" s="70"/>
      <c r="I52" s="70"/>
      <c r="J52" s="70"/>
      <c r="K52" s="70"/>
      <c r="L52" s="33">
        <v>161620</v>
      </c>
      <c r="M52" s="31">
        <v>54217</v>
      </c>
      <c r="N52" s="31">
        <v>289</v>
      </c>
      <c r="O52" s="31">
        <v>0</v>
      </c>
      <c r="P52" s="31">
        <v>0</v>
      </c>
      <c r="Q52" s="31">
        <v>163985</v>
      </c>
      <c r="R52" s="31">
        <v>7488</v>
      </c>
      <c r="S52" s="31">
        <v>0</v>
      </c>
      <c r="T52" s="31">
        <v>204</v>
      </c>
      <c r="U52" s="31">
        <v>0</v>
      </c>
      <c r="V52" s="31">
        <v>285</v>
      </c>
      <c r="W52" s="31">
        <v>0</v>
      </c>
      <c r="X52" s="31">
        <v>0</v>
      </c>
      <c r="Y52" s="31">
        <v>0</v>
      </c>
      <c r="Z52" s="31">
        <v>0</v>
      </c>
      <c r="AA52" s="31">
        <v>0</v>
      </c>
      <c r="AB52" s="31">
        <v>0</v>
      </c>
      <c r="AC52" s="31">
        <v>0</v>
      </c>
      <c r="AD52" s="31">
        <v>0</v>
      </c>
      <c r="AE52" s="31">
        <v>0</v>
      </c>
      <c r="AF52" s="31">
        <v>0</v>
      </c>
      <c r="AG52" s="31">
        <v>0</v>
      </c>
      <c r="AH52" s="31">
        <v>0</v>
      </c>
      <c r="AI52" s="31">
        <v>60949</v>
      </c>
      <c r="AJ52" s="31">
        <v>0</v>
      </c>
      <c r="AK52" s="31">
        <v>0</v>
      </c>
      <c r="AL52" s="31">
        <v>0</v>
      </c>
      <c r="AM52" s="31">
        <v>22</v>
      </c>
      <c r="AN52" s="31">
        <v>0</v>
      </c>
      <c r="AO52" s="31">
        <v>0</v>
      </c>
      <c r="AP52" s="31">
        <v>1</v>
      </c>
      <c r="AQ52" s="31">
        <v>0</v>
      </c>
      <c r="AR52" s="31">
        <v>0</v>
      </c>
      <c r="AS52" s="31">
        <v>0</v>
      </c>
      <c r="AT52" s="31">
        <v>0</v>
      </c>
      <c r="AU52" s="31">
        <v>0</v>
      </c>
      <c r="AV52" s="31">
        <v>0</v>
      </c>
      <c r="AW52" s="31">
        <v>0</v>
      </c>
      <c r="AX52" s="71">
        <f t="shared" ref="AX52:AX89" si="6">SUM(L52:AW52)</f>
        <v>449060</v>
      </c>
      <c r="AY52" s="52"/>
      <c r="AZ52" s="34">
        <v>63677</v>
      </c>
      <c r="BA52" s="72">
        <f t="shared" ref="BA52:BA89" si="7">BB52+BE52+BF52</f>
        <v>425190</v>
      </c>
      <c r="BB52" s="33">
        <f t="shared" ref="BB52:BB89" si="8">SUM(BC52:BD52)</f>
        <v>425190</v>
      </c>
      <c r="BC52" s="73">
        <v>170292</v>
      </c>
      <c r="BD52" s="32">
        <v>254898</v>
      </c>
      <c r="BE52" s="74">
        <v>0</v>
      </c>
      <c r="BF52" s="74">
        <v>0</v>
      </c>
      <c r="BG52" s="32">
        <v>0</v>
      </c>
      <c r="BH52" s="75">
        <f>+BG52-BI52</f>
        <v>0</v>
      </c>
      <c r="BI52" s="75"/>
      <c r="BJ52" s="75">
        <v>17026</v>
      </c>
      <c r="BK52" s="52"/>
      <c r="BL52" s="10"/>
    </row>
    <row r="53" spans="1:64" x14ac:dyDescent="0.3">
      <c r="A53" s="5" t="s">
        <v>64</v>
      </c>
      <c r="B53" s="9" t="s">
        <v>102</v>
      </c>
      <c r="C53" s="31">
        <f t="shared" ref="C53:C89" si="9">AX53+AZ53+BA53+SUM(BG53,BJ53:BK53)</f>
        <v>200035</v>
      </c>
      <c r="D53" s="70"/>
      <c r="E53" s="70"/>
      <c r="F53" s="70"/>
      <c r="G53" s="70"/>
      <c r="H53" s="70"/>
      <c r="I53" s="70"/>
      <c r="J53" s="70"/>
      <c r="K53" s="70"/>
      <c r="L53" s="33">
        <v>460</v>
      </c>
      <c r="M53" s="31">
        <v>2132</v>
      </c>
      <c r="N53" s="31">
        <v>0</v>
      </c>
      <c r="O53" s="31">
        <v>0</v>
      </c>
      <c r="P53" s="31">
        <v>0</v>
      </c>
      <c r="Q53" s="31">
        <v>56346</v>
      </c>
      <c r="R53" s="31">
        <v>0</v>
      </c>
      <c r="S53" s="31">
        <v>0</v>
      </c>
      <c r="T53" s="31">
        <v>15</v>
      </c>
      <c r="U53" s="31">
        <v>0</v>
      </c>
      <c r="V53" s="31">
        <v>0</v>
      </c>
      <c r="W53" s="31">
        <v>21</v>
      </c>
      <c r="X53" s="31">
        <v>0</v>
      </c>
      <c r="Y53" s="31">
        <v>0</v>
      </c>
      <c r="Z53" s="31">
        <v>0</v>
      </c>
      <c r="AA53" s="31">
        <v>0</v>
      </c>
      <c r="AB53" s="31">
        <v>0</v>
      </c>
      <c r="AC53" s="31">
        <v>0</v>
      </c>
      <c r="AD53" s="31">
        <v>0</v>
      </c>
      <c r="AE53" s="31">
        <v>0</v>
      </c>
      <c r="AF53" s="31">
        <v>0</v>
      </c>
      <c r="AG53" s="31">
        <v>0</v>
      </c>
      <c r="AH53" s="31">
        <v>0</v>
      </c>
      <c r="AI53" s="31">
        <v>59833</v>
      </c>
      <c r="AJ53" s="31">
        <v>0</v>
      </c>
      <c r="AK53" s="31">
        <v>0</v>
      </c>
      <c r="AL53" s="31">
        <v>0</v>
      </c>
      <c r="AM53" s="31">
        <v>0</v>
      </c>
      <c r="AN53" s="31">
        <v>0</v>
      </c>
      <c r="AO53" s="31">
        <v>0</v>
      </c>
      <c r="AP53" s="31">
        <v>0</v>
      </c>
      <c r="AQ53" s="31">
        <v>0</v>
      </c>
      <c r="AR53" s="31">
        <v>0</v>
      </c>
      <c r="AS53" s="31">
        <v>0</v>
      </c>
      <c r="AT53" s="31">
        <v>0</v>
      </c>
      <c r="AU53" s="31">
        <v>0</v>
      </c>
      <c r="AV53" s="31">
        <v>0</v>
      </c>
      <c r="AW53" s="31">
        <v>0</v>
      </c>
      <c r="AX53" s="71">
        <f t="shared" si="6"/>
        <v>118807</v>
      </c>
      <c r="AY53" s="52"/>
      <c r="AZ53" s="34">
        <v>1375</v>
      </c>
      <c r="BA53" s="72">
        <f t="shared" si="7"/>
        <v>69694</v>
      </c>
      <c r="BB53" s="33">
        <f t="shared" si="8"/>
        <v>69694</v>
      </c>
      <c r="BC53" s="73">
        <v>17169</v>
      </c>
      <c r="BD53" s="32">
        <v>52525</v>
      </c>
      <c r="BE53" s="74">
        <v>0</v>
      </c>
      <c r="BF53" s="74">
        <v>0</v>
      </c>
      <c r="BG53" s="32">
        <v>6598</v>
      </c>
      <c r="BH53" s="75">
        <f t="shared" ref="BH53:BH89" si="10">+BG53-BI53</f>
        <v>6598</v>
      </c>
      <c r="BI53" s="75"/>
      <c r="BJ53" s="75">
        <v>3561</v>
      </c>
      <c r="BK53" s="52"/>
      <c r="BL53" s="10"/>
    </row>
    <row r="54" spans="1:64" x14ac:dyDescent="0.3">
      <c r="A54" s="5" t="s">
        <v>65</v>
      </c>
      <c r="B54" s="9" t="s">
        <v>103</v>
      </c>
      <c r="C54" s="31">
        <f t="shared" si="9"/>
        <v>63241</v>
      </c>
      <c r="D54" s="70"/>
      <c r="E54" s="70"/>
      <c r="F54" s="70"/>
      <c r="G54" s="70"/>
      <c r="H54" s="70"/>
      <c r="I54" s="70"/>
      <c r="J54" s="70"/>
      <c r="K54" s="70"/>
      <c r="L54" s="33">
        <v>0</v>
      </c>
      <c r="M54" s="31">
        <v>220</v>
      </c>
      <c r="N54" s="31">
        <v>789</v>
      </c>
      <c r="O54" s="31">
        <v>0</v>
      </c>
      <c r="P54" s="31">
        <v>0</v>
      </c>
      <c r="Q54" s="31">
        <v>795</v>
      </c>
      <c r="R54" s="31">
        <v>513</v>
      </c>
      <c r="S54" s="31">
        <v>0</v>
      </c>
      <c r="T54" s="31">
        <v>0</v>
      </c>
      <c r="U54" s="31">
        <v>16528</v>
      </c>
      <c r="V54" s="31">
        <v>10</v>
      </c>
      <c r="W54" s="31">
        <v>77</v>
      </c>
      <c r="X54" s="31">
        <v>0</v>
      </c>
      <c r="Y54" s="31">
        <v>0</v>
      </c>
      <c r="Z54" s="31">
        <v>108</v>
      </c>
      <c r="AA54" s="31">
        <v>0</v>
      </c>
      <c r="AB54" s="31">
        <v>1357</v>
      </c>
      <c r="AC54" s="31">
        <v>0</v>
      </c>
      <c r="AD54" s="31">
        <v>0</v>
      </c>
      <c r="AE54" s="31">
        <v>0</v>
      </c>
      <c r="AF54" s="31">
        <v>2183</v>
      </c>
      <c r="AG54" s="31">
        <v>0</v>
      </c>
      <c r="AH54" s="31">
        <v>0</v>
      </c>
      <c r="AI54" s="31">
        <v>1445</v>
      </c>
      <c r="AJ54" s="31">
        <v>0</v>
      </c>
      <c r="AK54" s="31">
        <v>0</v>
      </c>
      <c r="AL54" s="31">
        <v>0</v>
      </c>
      <c r="AM54" s="31">
        <v>0</v>
      </c>
      <c r="AN54" s="31">
        <v>0</v>
      </c>
      <c r="AO54" s="31">
        <v>0</v>
      </c>
      <c r="AP54" s="31">
        <v>0</v>
      </c>
      <c r="AQ54" s="31">
        <v>0</v>
      </c>
      <c r="AR54" s="31">
        <v>0</v>
      </c>
      <c r="AS54" s="31">
        <v>0</v>
      </c>
      <c r="AT54" s="31">
        <v>0</v>
      </c>
      <c r="AU54" s="31">
        <v>0</v>
      </c>
      <c r="AV54" s="31">
        <v>0</v>
      </c>
      <c r="AW54" s="31">
        <v>0</v>
      </c>
      <c r="AX54" s="71">
        <f t="shared" si="6"/>
        <v>24025</v>
      </c>
      <c r="AY54" s="52"/>
      <c r="AZ54" s="34">
        <v>1040</v>
      </c>
      <c r="BA54" s="72">
        <f t="shared" si="7"/>
        <v>38166</v>
      </c>
      <c r="BB54" s="33">
        <f t="shared" si="8"/>
        <v>38166</v>
      </c>
      <c r="BC54" s="73">
        <v>16021</v>
      </c>
      <c r="BD54" s="32">
        <v>22145</v>
      </c>
      <c r="BE54" s="74">
        <v>0</v>
      </c>
      <c r="BF54" s="74">
        <v>0</v>
      </c>
      <c r="BG54" s="32">
        <v>0</v>
      </c>
      <c r="BH54" s="75">
        <f t="shared" si="10"/>
        <v>0</v>
      </c>
      <c r="BI54" s="75"/>
      <c r="BJ54" s="75">
        <v>10</v>
      </c>
      <c r="BK54" s="52"/>
      <c r="BL54" s="10"/>
    </row>
    <row r="55" spans="1:64" x14ac:dyDescent="0.3">
      <c r="A55" s="5" t="s">
        <v>66</v>
      </c>
      <c r="B55" s="9" t="s">
        <v>104</v>
      </c>
      <c r="C55" s="31">
        <f t="shared" si="9"/>
        <v>38157</v>
      </c>
      <c r="D55" s="70"/>
      <c r="E55" s="70"/>
      <c r="F55" s="70"/>
      <c r="G55" s="70"/>
      <c r="H55" s="70"/>
      <c r="I55" s="70"/>
      <c r="J55" s="70"/>
      <c r="K55" s="70"/>
      <c r="L55" s="33">
        <v>0</v>
      </c>
      <c r="M55" s="31">
        <v>0</v>
      </c>
      <c r="N55" s="31">
        <v>0</v>
      </c>
      <c r="O55" s="31">
        <v>0</v>
      </c>
      <c r="P55" s="31">
        <v>0</v>
      </c>
      <c r="Q55" s="31">
        <v>18488</v>
      </c>
      <c r="R55" s="31">
        <v>0</v>
      </c>
      <c r="S55" s="31">
        <v>0</v>
      </c>
      <c r="T55" s="31">
        <v>0</v>
      </c>
      <c r="U55" s="31">
        <v>0</v>
      </c>
      <c r="V55" s="31">
        <v>0</v>
      </c>
      <c r="W55" s="31">
        <v>0</v>
      </c>
      <c r="X55" s="31">
        <v>0</v>
      </c>
      <c r="Y55" s="31">
        <v>0</v>
      </c>
      <c r="Z55" s="31">
        <v>0</v>
      </c>
      <c r="AA55" s="31">
        <v>0</v>
      </c>
      <c r="AB55" s="31">
        <v>0</v>
      </c>
      <c r="AC55" s="31">
        <v>0</v>
      </c>
      <c r="AD55" s="31">
        <v>0</v>
      </c>
      <c r="AE55" s="31">
        <v>0</v>
      </c>
      <c r="AF55" s="31">
        <v>0</v>
      </c>
      <c r="AG55" s="31">
        <v>0</v>
      </c>
      <c r="AH55" s="31">
        <v>0</v>
      </c>
      <c r="AI55" s="31">
        <v>4288</v>
      </c>
      <c r="AJ55" s="31">
        <v>0</v>
      </c>
      <c r="AK55" s="31">
        <v>0</v>
      </c>
      <c r="AL55" s="31">
        <v>0</v>
      </c>
      <c r="AM55" s="31">
        <v>0</v>
      </c>
      <c r="AN55" s="31">
        <v>0</v>
      </c>
      <c r="AO55" s="31">
        <v>0</v>
      </c>
      <c r="AP55" s="31">
        <v>0</v>
      </c>
      <c r="AQ55" s="31">
        <v>0</v>
      </c>
      <c r="AR55" s="31">
        <v>0</v>
      </c>
      <c r="AS55" s="31">
        <v>0</v>
      </c>
      <c r="AT55" s="31">
        <v>0</v>
      </c>
      <c r="AU55" s="31">
        <v>0</v>
      </c>
      <c r="AV55" s="31">
        <v>0</v>
      </c>
      <c r="AW55" s="31">
        <v>0</v>
      </c>
      <c r="AX55" s="71">
        <f t="shared" si="6"/>
        <v>22776</v>
      </c>
      <c r="AY55" s="52"/>
      <c r="AZ55" s="34">
        <v>0</v>
      </c>
      <c r="BA55" s="72">
        <f t="shared" si="7"/>
        <v>15381</v>
      </c>
      <c r="BB55" s="33">
        <f t="shared" si="8"/>
        <v>15381</v>
      </c>
      <c r="BC55" s="73">
        <v>1238</v>
      </c>
      <c r="BD55" s="32">
        <v>14143</v>
      </c>
      <c r="BE55" s="74">
        <v>0</v>
      </c>
      <c r="BF55" s="74">
        <v>0</v>
      </c>
      <c r="BG55" s="32">
        <v>0</v>
      </c>
      <c r="BH55" s="75">
        <f t="shared" si="10"/>
        <v>0</v>
      </c>
      <c r="BI55" s="75"/>
      <c r="BJ55" s="75">
        <v>0</v>
      </c>
      <c r="BK55" s="52"/>
      <c r="BL55" s="10"/>
    </row>
    <row r="56" spans="1:64" x14ac:dyDescent="0.3">
      <c r="A56" s="5" t="s">
        <v>67</v>
      </c>
      <c r="B56" s="9" t="s">
        <v>105</v>
      </c>
      <c r="C56" s="31">
        <f t="shared" si="9"/>
        <v>107729</v>
      </c>
      <c r="D56" s="70"/>
      <c r="E56" s="70"/>
      <c r="F56" s="70"/>
      <c r="G56" s="70"/>
      <c r="H56" s="70"/>
      <c r="I56" s="70"/>
      <c r="J56" s="70"/>
      <c r="K56" s="70"/>
      <c r="L56" s="33">
        <v>0</v>
      </c>
      <c r="M56" s="31">
        <v>0</v>
      </c>
      <c r="N56" s="31">
        <v>0</v>
      </c>
      <c r="O56" s="31">
        <v>0</v>
      </c>
      <c r="P56" s="31">
        <v>1134</v>
      </c>
      <c r="Q56" s="31">
        <v>0</v>
      </c>
      <c r="R56" s="31">
        <v>0</v>
      </c>
      <c r="S56" s="31">
        <v>0</v>
      </c>
      <c r="T56" s="31">
        <v>0</v>
      </c>
      <c r="U56" s="31">
        <v>0</v>
      </c>
      <c r="V56" s="31">
        <v>0</v>
      </c>
      <c r="W56" s="31">
        <v>0</v>
      </c>
      <c r="X56" s="31">
        <v>0</v>
      </c>
      <c r="Y56" s="31">
        <v>5336</v>
      </c>
      <c r="Z56" s="31">
        <v>484</v>
      </c>
      <c r="AA56" s="31">
        <v>0</v>
      </c>
      <c r="AB56" s="31">
        <v>0</v>
      </c>
      <c r="AC56" s="31">
        <v>0</v>
      </c>
      <c r="AD56" s="31">
        <v>0</v>
      </c>
      <c r="AE56" s="31">
        <v>0</v>
      </c>
      <c r="AF56" s="31">
        <v>42782</v>
      </c>
      <c r="AG56" s="31">
        <v>0</v>
      </c>
      <c r="AH56" s="31">
        <v>0</v>
      </c>
      <c r="AI56" s="31">
        <v>0</v>
      </c>
      <c r="AJ56" s="31">
        <v>0</v>
      </c>
      <c r="AK56" s="31">
        <v>0</v>
      </c>
      <c r="AL56" s="31">
        <v>0</v>
      </c>
      <c r="AM56" s="31">
        <v>0</v>
      </c>
      <c r="AN56" s="31">
        <v>0</v>
      </c>
      <c r="AO56" s="31">
        <v>0</v>
      </c>
      <c r="AP56" s="31">
        <v>0</v>
      </c>
      <c r="AQ56" s="31">
        <v>0</v>
      </c>
      <c r="AR56" s="31">
        <v>0</v>
      </c>
      <c r="AS56" s="31">
        <v>0</v>
      </c>
      <c r="AT56" s="31">
        <v>0</v>
      </c>
      <c r="AU56" s="31">
        <v>0</v>
      </c>
      <c r="AV56" s="31">
        <v>0</v>
      </c>
      <c r="AW56" s="31">
        <v>0</v>
      </c>
      <c r="AX56" s="71">
        <f t="shared" si="6"/>
        <v>49736</v>
      </c>
      <c r="AY56" s="52"/>
      <c r="AZ56" s="34">
        <v>49419</v>
      </c>
      <c r="BA56" s="72">
        <f t="shared" si="7"/>
        <v>172</v>
      </c>
      <c r="BB56" s="33">
        <f t="shared" si="8"/>
        <v>172</v>
      </c>
      <c r="BC56" s="73">
        <v>0</v>
      </c>
      <c r="BD56" s="32">
        <v>172</v>
      </c>
      <c r="BE56" s="74">
        <v>0</v>
      </c>
      <c r="BF56" s="74">
        <v>0</v>
      </c>
      <c r="BG56" s="32">
        <v>0</v>
      </c>
      <c r="BH56" s="75">
        <f t="shared" si="10"/>
        <v>0</v>
      </c>
      <c r="BI56" s="75"/>
      <c r="BJ56" s="75">
        <v>8402</v>
      </c>
      <c r="BK56" s="52"/>
      <c r="BL56" s="10"/>
    </row>
    <row r="57" spans="1:64" x14ac:dyDescent="0.3">
      <c r="A57" s="5" t="s">
        <v>68</v>
      </c>
      <c r="B57" s="9" t="s">
        <v>106</v>
      </c>
      <c r="C57" s="31">
        <f t="shared" si="9"/>
        <v>787631</v>
      </c>
      <c r="D57" s="70"/>
      <c r="E57" s="70"/>
      <c r="F57" s="70"/>
      <c r="G57" s="70"/>
      <c r="H57" s="70"/>
      <c r="I57" s="70"/>
      <c r="J57" s="70"/>
      <c r="K57" s="70"/>
      <c r="L57" s="33">
        <v>0</v>
      </c>
      <c r="M57" s="31">
        <v>12206</v>
      </c>
      <c r="N57" s="31">
        <v>0</v>
      </c>
      <c r="O57" s="31">
        <v>1724</v>
      </c>
      <c r="P57" s="31">
        <v>0</v>
      </c>
      <c r="Q57" s="31">
        <v>97878</v>
      </c>
      <c r="R57" s="31">
        <v>17207</v>
      </c>
      <c r="S57" s="31">
        <v>0</v>
      </c>
      <c r="T57" s="31">
        <v>614</v>
      </c>
      <c r="U57" s="31">
        <v>0</v>
      </c>
      <c r="V57" s="31">
        <v>11429</v>
      </c>
      <c r="W57" s="31">
        <v>3</v>
      </c>
      <c r="X57" s="31">
        <v>0</v>
      </c>
      <c r="Y57" s="31">
        <v>0</v>
      </c>
      <c r="Z57" s="31">
        <v>0</v>
      </c>
      <c r="AA57" s="31">
        <v>0</v>
      </c>
      <c r="AB57" s="31">
        <v>0</v>
      </c>
      <c r="AC57" s="31">
        <v>0</v>
      </c>
      <c r="AD57" s="31">
        <v>0</v>
      </c>
      <c r="AE57" s="31">
        <v>0</v>
      </c>
      <c r="AF57" s="31">
        <v>0</v>
      </c>
      <c r="AG57" s="31">
        <v>0</v>
      </c>
      <c r="AH57" s="31">
        <v>0</v>
      </c>
      <c r="AI57" s="31">
        <v>133369</v>
      </c>
      <c r="AJ57" s="31">
        <v>0</v>
      </c>
      <c r="AK57" s="31">
        <v>0</v>
      </c>
      <c r="AL57" s="31">
        <v>0</v>
      </c>
      <c r="AM57" s="31">
        <v>8</v>
      </c>
      <c r="AN57" s="31">
        <v>234</v>
      </c>
      <c r="AO57" s="31">
        <v>0</v>
      </c>
      <c r="AP57" s="31">
        <v>5</v>
      </c>
      <c r="AQ57" s="31">
        <v>2</v>
      </c>
      <c r="AR57" s="31">
        <v>0</v>
      </c>
      <c r="AS57" s="31">
        <v>0</v>
      </c>
      <c r="AT57" s="31">
        <v>0</v>
      </c>
      <c r="AU57" s="31">
        <v>0</v>
      </c>
      <c r="AV57" s="31">
        <v>0</v>
      </c>
      <c r="AW57" s="31">
        <v>0</v>
      </c>
      <c r="AX57" s="71">
        <f t="shared" si="6"/>
        <v>274679</v>
      </c>
      <c r="AY57" s="52"/>
      <c r="AZ57" s="34">
        <v>61773</v>
      </c>
      <c r="BA57" s="72">
        <f t="shared" si="7"/>
        <v>412428</v>
      </c>
      <c r="BB57" s="33">
        <f t="shared" si="8"/>
        <v>412428</v>
      </c>
      <c r="BC57" s="73">
        <v>37756</v>
      </c>
      <c r="BD57" s="32">
        <v>374672</v>
      </c>
      <c r="BE57" s="74">
        <v>0</v>
      </c>
      <c r="BF57" s="74">
        <v>0</v>
      </c>
      <c r="BG57" s="32">
        <v>0</v>
      </c>
      <c r="BH57" s="75">
        <f t="shared" si="10"/>
        <v>0</v>
      </c>
      <c r="BI57" s="75"/>
      <c r="BJ57" s="75">
        <v>38751</v>
      </c>
      <c r="BK57" s="52"/>
      <c r="BL57" s="10"/>
    </row>
    <row r="58" spans="1:64" x14ac:dyDescent="0.3">
      <c r="A58" s="5" t="s">
        <v>69</v>
      </c>
      <c r="B58" s="9" t="s">
        <v>107</v>
      </c>
      <c r="C58" s="31">
        <f t="shared" si="9"/>
        <v>195370</v>
      </c>
      <c r="D58" s="70"/>
      <c r="E58" s="70"/>
      <c r="F58" s="70"/>
      <c r="G58" s="70"/>
      <c r="H58" s="70"/>
      <c r="I58" s="70"/>
      <c r="J58" s="70"/>
      <c r="K58" s="70"/>
      <c r="L58" s="33">
        <v>0</v>
      </c>
      <c r="M58" s="31">
        <v>0</v>
      </c>
      <c r="N58" s="31">
        <v>0</v>
      </c>
      <c r="O58" s="31">
        <v>0</v>
      </c>
      <c r="P58" s="31">
        <v>23</v>
      </c>
      <c r="Q58" s="31">
        <v>519</v>
      </c>
      <c r="R58" s="31">
        <v>15126</v>
      </c>
      <c r="S58" s="31">
        <v>0</v>
      </c>
      <c r="T58" s="31">
        <v>174</v>
      </c>
      <c r="U58" s="31">
        <v>102</v>
      </c>
      <c r="V58" s="31">
        <v>30</v>
      </c>
      <c r="W58" s="31">
        <v>8</v>
      </c>
      <c r="X58" s="31">
        <v>1</v>
      </c>
      <c r="Y58" s="31">
        <v>1</v>
      </c>
      <c r="Z58" s="31">
        <v>17</v>
      </c>
      <c r="AA58" s="31">
        <v>12</v>
      </c>
      <c r="AB58" s="31">
        <v>20</v>
      </c>
      <c r="AC58" s="31">
        <v>1</v>
      </c>
      <c r="AD58" s="31">
        <v>5</v>
      </c>
      <c r="AE58" s="31">
        <v>42</v>
      </c>
      <c r="AF58" s="31">
        <v>31</v>
      </c>
      <c r="AG58" s="31">
        <v>1005</v>
      </c>
      <c r="AH58" s="31">
        <v>210</v>
      </c>
      <c r="AI58" s="31">
        <v>75885</v>
      </c>
      <c r="AJ58" s="31">
        <v>344</v>
      </c>
      <c r="AK58" s="31">
        <v>6</v>
      </c>
      <c r="AL58" s="31">
        <v>263</v>
      </c>
      <c r="AM58" s="31">
        <v>449</v>
      </c>
      <c r="AN58" s="31">
        <v>588</v>
      </c>
      <c r="AO58" s="31">
        <v>427</v>
      </c>
      <c r="AP58" s="31">
        <v>242</v>
      </c>
      <c r="AQ58" s="31">
        <v>29</v>
      </c>
      <c r="AR58" s="31">
        <v>1167</v>
      </c>
      <c r="AS58" s="31">
        <v>314</v>
      </c>
      <c r="AT58" s="31">
        <v>0</v>
      </c>
      <c r="AU58" s="31">
        <v>0</v>
      </c>
      <c r="AV58" s="31">
        <v>0</v>
      </c>
      <c r="AW58" s="31">
        <v>0</v>
      </c>
      <c r="AX58" s="71">
        <f t="shared" si="6"/>
        <v>97041</v>
      </c>
      <c r="AY58" s="52"/>
      <c r="AZ58" s="34">
        <v>33039</v>
      </c>
      <c r="BA58" s="72">
        <f t="shared" si="7"/>
        <v>47153</v>
      </c>
      <c r="BB58" s="33">
        <f t="shared" si="8"/>
        <v>47153</v>
      </c>
      <c r="BC58" s="73">
        <v>3181</v>
      </c>
      <c r="BD58" s="32">
        <v>43972</v>
      </c>
      <c r="BE58" s="74">
        <v>0</v>
      </c>
      <c r="BF58" s="74">
        <v>0</v>
      </c>
      <c r="BG58" s="32">
        <v>0</v>
      </c>
      <c r="BH58" s="75">
        <f t="shared" si="10"/>
        <v>0</v>
      </c>
      <c r="BI58" s="75"/>
      <c r="BJ58" s="75">
        <v>18137</v>
      </c>
      <c r="BK58" s="52"/>
      <c r="BL58" s="10"/>
    </row>
    <row r="59" spans="1:64" x14ac:dyDescent="0.3">
      <c r="A59" s="5" t="s">
        <v>70</v>
      </c>
      <c r="B59" s="9" t="s">
        <v>108</v>
      </c>
      <c r="C59" s="31">
        <f t="shared" si="9"/>
        <v>13909</v>
      </c>
      <c r="D59" s="70"/>
      <c r="E59" s="70"/>
      <c r="F59" s="70"/>
      <c r="G59" s="70"/>
      <c r="H59" s="70"/>
      <c r="I59" s="70"/>
      <c r="J59" s="70"/>
      <c r="K59" s="70"/>
      <c r="L59" s="33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>
        <v>0</v>
      </c>
      <c r="T59" s="31">
        <v>0</v>
      </c>
      <c r="U59" s="31">
        <v>0</v>
      </c>
      <c r="V59" s="31">
        <v>0</v>
      </c>
      <c r="W59" s="31">
        <v>0</v>
      </c>
      <c r="X59" s="31">
        <v>0</v>
      </c>
      <c r="Y59" s="31">
        <v>0</v>
      </c>
      <c r="Z59" s="31">
        <v>0</v>
      </c>
      <c r="AA59" s="31">
        <v>0</v>
      </c>
      <c r="AB59" s="31">
        <v>0</v>
      </c>
      <c r="AC59" s="31">
        <v>0</v>
      </c>
      <c r="AD59" s="31">
        <v>0</v>
      </c>
      <c r="AE59" s="31">
        <v>0</v>
      </c>
      <c r="AF59" s="31">
        <v>0</v>
      </c>
      <c r="AG59" s="31">
        <v>0</v>
      </c>
      <c r="AH59" s="31">
        <v>0</v>
      </c>
      <c r="AI59" s="31">
        <v>8</v>
      </c>
      <c r="AJ59" s="31">
        <v>0</v>
      </c>
      <c r="AK59" s="31">
        <v>0</v>
      </c>
      <c r="AL59" s="31">
        <v>0</v>
      </c>
      <c r="AM59" s="31">
        <v>0</v>
      </c>
      <c r="AN59" s="31">
        <v>0</v>
      </c>
      <c r="AO59" s="31">
        <v>0</v>
      </c>
      <c r="AP59" s="31">
        <v>0</v>
      </c>
      <c r="AQ59" s="31">
        <v>0</v>
      </c>
      <c r="AR59" s="31">
        <v>6</v>
      </c>
      <c r="AS59" s="31">
        <v>0</v>
      </c>
      <c r="AT59" s="31">
        <v>0</v>
      </c>
      <c r="AU59" s="31">
        <v>0</v>
      </c>
      <c r="AV59" s="31">
        <v>0</v>
      </c>
      <c r="AW59" s="31">
        <v>0</v>
      </c>
      <c r="AX59" s="71">
        <f t="shared" si="6"/>
        <v>14</v>
      </c>
      <c r="AY59" s="52"/>
      <c r="AZ59" s="34">
        <v>154</v>
      </c>
      <c r="BA59" s="72">
        <f t="shared" si="7"/>
        <v>13741</v>
      </c>
      <c r="BB59" s="33">
        <f t="shared" si="8"/>
        <v>13741</v>
      </c>
      <c r="BC59" s="73">
        <v>20</v>
      </c>
      <c r="BD59" s="32">
        <v>13721</v>
      </c>
      <c r="BE59" s="74">
        <v>0</v>
      </c>
      <c r="BF59" s="74">
        <v>0</v>
      </c>
      <c r="BG59" s="32">
        <v>0</v>
      </c>
      <c r="BH59" s="75">
        <f t="shared" si="10"/>
        <v>0</v>
      </c>
      <c r="BI59" s="75"/>
      <c r="BJ59" s="75">
        <v>0</v>
      </c>
      <c r="BK59" s="52"/>
      <c r="BL59" s="10"/>
    </row>
    <row r="60" spans="1:64" x14ac:dyDescent="0.3">
      <c r="A60" s="5" t="s">
        <v>71</v>
      </c>
      <c r="B60" s="9" t="s">
        <v>109</v>
      </c>
      <c r="C60" s="31">
        <f t="shared" si="9"/>
        <v>301037</v>
      </c>
      <c r="D60" s="70"/>
      <c r="E60" s="70"/>
      <c r="F60" s="70"/>
      <c r="G60" s="70"/>
      <c r="H60" s="70"/>
      <c r="I60" s="70"/>
      <c r="J60" s="70"/>
      <c r="K60" s="70"/>
      <c r="L60" s="33">
        <v>0</v>
      </c>
      <c r="M60" s="31">
        <v>0</v>
      </c>
      <c r="N60" s="31">
        <v>0</v>
      </c>
      <c r="O60" s="31">
        <v>0</v>
      </c>
      <c r="P60" s="31">
        <v>9</v>
      </c>
      <c r="Q60" s="31">
        <v>0</v>
      </c>
      <c r="R60" s="31">
        <v>0</v>
      </c>
      <c r="S60" s="31">
        <v>0</v>
      </c>
      <c r="T60" s="31">
        <v>58886</v>
      </c>
      <c r="U60" s="31">
        <v>0</v>
      </c>
      <c r="V60" s="31">
        <v>1188</v>
      </c>
      <c r="W60" s="31">
        <v>0</v>
      </c>
      <c r="X60" s="31">
        <v>0</v>
      </c>
      <c r="Y60" s="31">
        <v>0</v>
      </c>
      <c r="Z60" s="31">
        <v>0</v>
      </c>
      <c r="AA60" s="31">
        <v>0</v>
      </c>
      <c r="AB60" s="31">
        <v>2190</v>
      </c>
      <c r="AC60" s="31">
        <v>51</v>
      </c>
      <c r="AD60" s="31">
        <v>0</v>
      </c>
      <c r="AE60" s="31">
        <v>2</v>
      </c>
      <c r="AF60" s="31">
        <v>59</v>
      </c>
      <c r="AG60" s="31">
        <v>645</v>
      </c>
      <c r="AH60" s="31">
        <v>0</v>
      </c>
      <c r="AI60" s="31">
        <v>1743</v>
      </c>
      <c r="AJ60" s="31">
        <v>339</v>
      </c>
      <c r="AK60" s="31">
        <v>0</v>
      </c>
      <c r="AL60" s="31">
        <v>1</v>
      </c>
      <c r="AM60" s="31">
        <v>1574</v>
      </c>
      <c r="AN60" s="31">
        <v>2112</v>
      </c>
      <c r="AO60" s="31">
        <v>3089</v>
      </c>
      <c r="AP60" s="31">
        <v>14</v>
      </c>
      <c r="AQ60" s="31">
        <v>7365</v>
      </c>
      <c r="AR60" s="31">
        <v>441</v>
      </c>
      <c r="AS60" s="31">
        <v>2038</v>
      </c>
      <c r="AT60" s="31">
        <v>0</v>
      </c>
      <c r="AU60" s="31">
        <v>0</v>
      </c>
      <c r="AV60" s="31">
        <v>0</v>
      </c>
      <c r="AW60" s="31">
        <v>0</v>
      </c>
      <c r="AX60" s="71">
        <f t="shared" si="6"/>
        <v>81746</v>
      </c>
      <c r="AY60" s="52"/>
      <c r="AZ60" s="34">
        <v>37166</v>
      </c>
      <c r="BA60" s="72">
        <f t="shared" si="7"/>
        <v>172521</v>
      </c>
      <c r="BB60" s="33">
        <f t="shared" si="8"/>
        <v>172521</v>
      </c>
      <c r="BC60" s="73">
        <v>557</v>
      </c>
      <c r="BD60" s="32">
        <v>171964</v>
      </c>
      <c r="BE60" s="74">
        <v>0</v>
      </c>
      <c r="BF60" s="74">
        <v>0</v>
      </c>
      <c r="BG60" s="32">
        <v>0</v>
      </c>
      <c r="BH60" s="75">
        <f t="shared" si="10"/>
        <v>0</v>
      </c>
      <c r="BI60" s="75"/>
      <c r="BJ60" s="75">
        <v>9604</v>
      </c>
      <c r="BK60" s="52"/>
      <c r="BL60" s="10"/>
    </row>
    <row r="61" spans="1:64" x14ac:dyDescent="0.3">
      <c r="A61" s="5" t="s">
        <v>72</v>
      </c>
      <c r="B61" s="9" t="s">
        <v>110</v>
      </c>
      <c r="C61" s="31">
        <f t="shared" si="9"/>
        <v>171644</v>
      </c>
      <c r="D61" s="70"/>
      <c r="E61" s="70"/>
      <c r="F61" s="70"/>
      <c r="G61" s="70"/>
      <c r="H61" s="70"/>
      <c r="I61" s="70"/>
      <c r="J61" s="70"/>
      <c r="K61" s="70"/>
      <c r="L61" s="33">
        <v>47</v>
      </c>
      <c r="M61" s="31">
        <v>59</v>
      </c>
      <c r="N61" s="31">
        <v>4</v>
      </c>
      <c r="O61" s="31">
        <v>9</v>
      </c>
      <c r="P61" s="31">
        <v>1217</v>
      </c>
      <c r="Q61" s="31">
        <v>936</v>
      </c>
      <c r="R61" s="31">
        <v>2264</v>
      </c>
      <c r="S61" s="31">
        <v>0</v>
      </c>
      <c r="T61" s="31">
        <v>19</v>
      </c>
      <c r="U61" s="31">
        <v>20988</v>
      </c>
      <c r="V61" s="31">
        <v>501</v>
      </c>
      <c r="W61" s="31">
        <v>13</v>
      </c>
      <c r="X61" s="31">
        <v>226</v>
      </c>
      <c r="Y61" s="31">
        <v>5093</v>
      </c>
      <c r="Z61" s="31">
        <v>234</v>
      </c>
      <c r="AA61" s="31">
        <v>12</v>
      </c>
      <c r="AB61" s="31">
        <v>22182</v>
      </c>
      <c r="AC61" s="31">
        <v>1086</v>
      </c>
      <c r="AD61" s="31">
        <v>115</v>
      </c>
      <c r="AE61" s="31">
        <v>200</v>
      </c>
      <c r="AF61" s="31">
        <v>26687</v>
      </c>
      <c r="AG61" s="31">
        <v>2990</v>
      </c>
      <c r="AH61" s="31">
        <v>2231</v>
      </c>
      <c r="AI61" s="31">
        <v>682</v>
      </c>
      <c r="AJ61" s="31">
        <v>24842</v>
      </c>
      <c r="AK61" s="31">
        <v>1362</v>
      </c>
      <c r="AL61" s="31">
        <v>710</v>
      </c>
      <c r="AM61" s="31">
        <v>21199</v>
      </c>
      <c r="AN61" s="31">
        <v>2716</v>
      </c>
      <c r="AO61" s="31">
        <v>8766</v>
      </c>
      <c r="AP61" s="31">
        <v>5762</v>
      </c>
      <c r="AQ61" s="31">
        <v>3179</v>
      </c>
      <c r="AR61" s="31">
        <v>342</v>
      </c>
      <c r="AS61" s="31">
        <v>1449</v>
      </c>
      <c r="AT61" s="31">
        <v>0</v>
      </c>
      <c r="AU61" s="31">
        <v>0</v>
      </c>
      <c r="AV61" s="31">
        <v>0</v>
      </c>
      <c r="AW61" s="31">
        <v>0</v>
      </c>
      <c r="AX61" s="71">
        <f t="shared" si="6"/>
        <v>158122</v>
      </c>
      <c r="AY61" s="52"/>
      <c r="AZ61" s="34">
        <v>8836</v>
      </c>
      <c r="BA61" s="72">
        <f t="shared" si="7"/>
        <v>26412</v>
      </c>
      <c r="BB61" s="33">
        <f t="shared" si="8"/>
        <v>26412</v>
      </c>
      <c r="BC61" s="73">
        <v>0</v>
      </c>
      <c r="BD61" s="32">
        <v>26412</v>
      </c>
      <c r="BE61" s="74">
        <v>0</v>
      </c>
      <c r="BF61" s="74">
        <v>0</v>
      </c>
      <c r="BG61" s="32">
        <v>0</v>
      </c>
      <c r="BH61" s="75">
        <f t="shared" si="10"/>
        <v>0</v>
      </c>
      <c r="BI61" s="75"/>
      <c r="BJ61" s="75">
        <v>-21726</v>
      </c>
      <c r="BK61" s="52"/>
      <c r="BL61" s="10"/>
    </row>
    <row r="62" spans="1:64" x14ac:dyDescent="0.3">
      <c r="A62" s="5" t="s">
        <v>73</v>
      </c>
      <c r="B62" s="9" t="s">
        <v>111</v>
      </c>
      <c r="C62" s="31">
        <f t="shared" si="9"/>
        <v>619909</v>
      </c>
      <c r="D62" s="70"/>
      <c r="E62" s="70"/>
      <c r="F62" s="70"/>
      <c r="G62" s="70"/>
      <c r="H62" s="70"/>
      <c r="I62" s="70"/>
      <c r="J62" s="70"/>
      <c r="K62" s="70"/>
      <c r="L62" s="33">
        <v>28914</v>
      </c>
      <c r="M62" s="31">
        <v>1083</v>
      </c>
      <c r="N62" s="31">
        <v>1227</v>
      </c>
      <c r="O62" s="31">
        <v>302</v>
      </c>
      <c r="P62" s="31">
        <v>6227</v>
      </c>
      <c r="Q62" s="31">
        <v>4618</v>
      </c>
      <c r="R62" s="31">
        <v>4273</v>
      </c>
      <c r="S62" s="31">
        <v>0</v>
      </c>
      <c r="T62" s="31">
        <v>1826</v>
      </c>
      <c r="U62" s="31">
        <v>20687</v>
      </c>
      <c r="V62" s="31">
        <v>30796</v>
      </c>
      <c r="W62" s="31">
        <v>2247</v>
      </c>
      <c r="X62" s="31">
        <v>53804</v>
      </c>
      <c r="Y62" s="31">
        <v>27849</v>
      </c>
      <c r="Z62" s="31">
        <v>1368</v>
      </c>
      <c r="AA62" s="31">
        <v>239</v>
      </c>
      <c r="AB62" s="31">
        <v>26396</v>
      </c>
      <c r="AC62" s="31">
        <v>9148</v>
      </c>
      <c r="AD62" s="31">
        <v>46142</v>
      </c>
      <c r="AE62" s="31">
        <v>2619</v>
      </c>
      <c r="AF62" s="31">
        <v>19978</v>
      </c>
      <c r="AG62" s="31">
        <v>22138</v>
      </c>
      <c r="AH62" s="31">
        <v>129746</v>
      </c>
      <c r="AI62" s="31">
        <v>6349</v>
      </c>
      <c r="AJ62" s="31">
        <v>7645</v>
      </c>
      <c r="AK62" s="31">
        <v>1517</v>
      </c>
      <c r="AL62" s="31">
        <v>268</v>
      </c>
      <c r="AM62" s="31">
        <v>10006</v>
      </c>
      <c r="AN62" s="31">
        <v>11909</v>
      </c>
      <c r="AO62" s="31">
        <v>39452</v>
      </c>
      <c r="AP62" s="31">
        <v>3715</v>
      </c>
      <c r="AQ62" s="31">
        <v>4159</v>
      </c>
      <c r="AR62" s="31">
        <v>685</v>
      </c>
      <c r="AS62" s="31">
        <v>9394</v>
      </c>
      <c r="AT62" s="31">
        <v>0</v>
      </c>
      <c r="AU62" s="31">
        <v>0</v>
      </c>
      <c r="AV62" s="31">
        <v>0</v>
      </c>
      <c r="AW62" s="31">
        <v>0</v>
      </c>
      <c r="AX62" s="71">
        <f t="shared" si="6"/>
        <v>536726</v>
      </c>
      <c r="AY62" s="52"/>
      <c r="AZ62" s="34">
        <v>73283</v>
      </c>
      <c r="BA62" s="72">
        <f t="shared" si="7"/>
        <v>117628</v>
      </c>
      <c r="BB62" s="33">
        <f t="shared" si="8"/>
        <v>117628</v>
      </c>
      <c r="BC62" s="73">
        <v>438</v>
      </c>
      <c r="BD62" s="32">
        <v>117190</v>
      </c>
      <c r="BE62" s="74">
        <v>0</v>
      </c>
      <c r="BF62" s="74">
        <v>0</v>
      </c>
      <c r="BG62" s="32">
        <v>0</v>
      </c>
      <c r="BH62" s="75">
        <f t="shared" si="10"/>
        <v>0</v>
      </c>
      <c r="BI62" s="75"/>
      <c r="BJ62" s="75">
        <v>-107728</v>
      </c>
      <c r="BK62" s="52"/>
      <c r="BL62" s="10"/>
    </row>
    <row r="63" spans="1:64" x14ac:dyDescent="0.3">
      <c r="A63" s="5" t="s">
        <v>74</v>
      </c>
      <c r="B63" s="9" t="s">
        <v>112</v>
      </c>
      <c r="C63" s="31">
        <f t="shared" si="9"/>
        <v>96138</v>
      </c>
      <c r="D63" s="70"/>
      <c r="E63" s="70"/>
      <c r="F63" s="70"/>
      <c r="G63" s="70"/>
      <c r="H63" s="70"/>
      <c r="I63" s="70"/>
      <c r="J63" s="70"/>
      <c r="K63" s="70"/>
      <c r="L63" s="33">
        <v>0</v>
      </c>
      <c r="M63" s="31">
        <v>10</v>
      </c>
      <c r="N63" s="31">
        <v>0</v>
      </c>
      <c r="O63" s="31">
        <v>0</v>
      </c>
      <c r="P63" s="31">
        <v>0</v>
      </c>
      <c r="Q63" s="31">
        <v>80</v>
      </c>
      <c r="R63" s="31">
        <v>0</v>
      </c>
      <c r="S63" s="31">
        <v>0</v>
      </c>
      <c r="T63" s="31">
        <v>0</v>
      </c>
      <c r="U63" s="31">
        <v>0</v>
      </c>
      <c r="V63" s="31">
        <v>0</v>
      </c>
      <c r="W63" s="31">
        <v>20</v>
      </c>
      <c r="X63" s="31">
        <v>0</v>
      </c>
      <c r="Y63" s="31">
        <v>0</v>
      </c>
      <c r="Z63" s="31">
        <v>0</v>
      </c>
      <c r="AA63" s="31">
        <v>0</v>
      </c>
      <c r="AB63" s="31">
        <v>0</v>
      </c>
      <c r="AC63" s="31">
        <v>19</v>
      </c>
      <c r="AD63" s="31">
        <v>49</v>
      </c>
      <c r="AE63" s="31">
        <v>26</v>
      </c>
      <c r="AF63" s="31">
        <v>311</v>
      </c>
      <c r="AG63" s="31">
        <v>0</v>
      </c>
      <c r="AH63" s="31">
        <v>0</v>
      </c>
      <c r="AI63" s="31">
        <v>359</v>
      </c>
      <c r="AJ63" s="31">
        <v>20</v>
      </c>
      <c r="AK63" s="31">
        <v>0</v>
      </c>
      <c r="AL63" s="31">
        <v>0</v>
      </c>
      <c r="AM63" s="31">
        <v>911</v>
      </c>
      <c r="AN63" s="31">
        <v>67</v>
      </c>
      <c r="AO63" s="31">
        <v>201</v>
      </c>
      <c r="AP63" s="31">
        <v>490</v>
      </c>
      <c r="AQ63" s="31">
        <v>8236</v>
      </c>
      <c r="AR63" s="31">
        <v>0</v>
      </c>
      <c r="AS63" s="31">
        <v>0</v>
      </c>
      <c r="AT63" s="31">
        <v>0</v>
      </c>
      <c r="AU63" s="31">
        <v>0</v>
      </c>
      <c r="AV63" s="31">
        <v>0</v>
      </c>
      <c r="AW63" s="31">
        <v>0</v>
      </c>
      <c r="AX63" s="71">
        <f t="shared" si="6"/>
        <v>10799</v>
      </c>
      <c r="AY63" s="52"/>
      <c r="AZ63" s="34">
        <v>931</v>
      </c>
      <c r="BA63" s="72">
        <f t="shared" si="7"/>
        <v>84970</v>
      </c>
      <c r="BB63" s="33">
        <f t="shared" si="8"/>
        <v>84970</v>
      </c>
      <c r="BC63" s="73">
        <v>0</v>
      </c>
      <c r="BD63" s="32">
        <v>84970</v>
      </c>
      <c r="BE63" s="74">
        <v>0</v>
      </c>
      <c r="BF63" s="74">
        <v>0</v>
      </c>
      <c r="BG63" s="32">
        <v>0</v>
      </c>
      <c r="BH63" s="75">
        <f t="shared" si="10"/>
        <v>0</v>
      </c>
      <c r="BI63" s="75"/>
      <c r="BJ63" s="75">
        <v>-562</v>
      </c>
      <c r="BK63" s="52"/>
      <c r="BL63" s="10"/>
    </row>
    <row r="64" spans="1:64" x14ac:dyDescent="0.3">
      <c r="A64" s="5" t="s">
        <v>75</v>
      </c>
      <c r="B64" s="9" t="s">
        <v>113</v>
      </c>
      <c r="C64" s="31">
        <f t="shared" si="9"/>
        <v>121922</v>
      </c>
      <c r="D64" s="70"/>
      <c r="E64" s="70"/>
      <c r="F64" s="70"/>
      <c r="G64" s="70"/>
      <c r="H64" s="70"/>
      <c r="I64" s="70"/>
      <c r="J64" s="70"/>
      <c r="K64" s="70"/>
      <c r="L64" s="33">
        <v>1334</v>
      </c>
      <c r="M64" s="31">
        <v>15</v>
      </c>
      <c r="N64" s="31">
        <v>0</v>
      </c>
      <c r="O64" s="31">
        <v>0</v>
      </c>
      <c r="P64" s="31">
        <v>395</v>
      </c>
      <c r="Q64" s="31">
        <v>4741</v>
      </c>
      <c r="R64" s="31">
        <v>15899</v>
      </c>
      <c r="S64" s="31">
        <v>0</v>
      </c>
      <c r="T64" s="31">
        <v>802</v>
      </c>
      <c r="U64" s="31">
        <v>198</v>
      </c>
      <c r="V64" s="31">
        <v>6820</v>
      </c>
      <c r="W64" s="31">
        <v>41</v>
      </c>
      <c r="X64" s="31">
        <v>4482</v>
      </c>
      <c r="Y64" s="31">
        <v>2930</v>
      </c>
      <c r="Z64" s="31">
        <v>58</v>
      </c>
      <c r="AA64" s="31">
        <v>0</v>
      </c>
      <c r="AB64" s="31">
        <v>417</v>
      </c>
      <c r="AC64" s="31">
        <v>2173</v>
      </c>
      <c r="AD64" s="31">
        <v>1405</v>
      </c>
      <c r="AE64" s="31">
        <v>124</v>
      </c>
      <c r="AF64" s="31">
        <v>1517</v>
      </c>
      <c r="AG64" s="31">
        <v>9984</v>
      </c>
      <c r="AH64" s="31">
        <v>36</v>
      </c>
      <c r="AI64" s="31">
        <v>156</v>
      </c>
      <c r="AJ64" s="31">
        <v>240</v>
      </c>
      <c r="AK64" s="31">
        <v>11</v>
      </c>
      <c r="AL64" s="31">
        <v>2</v>
      </c>
      <c r="AM64" s="31">
        <v>4006</v>
      </c>
      <c r="AN64" s="31">
        <v>117</v>
      </c>
      <c r="AO64" s="31">
        <v>1</v>
      </c>
      <c r="AP64" s="31">
        <v>3</v>
      </c>
      <c r="AQ64" s="31">
        <v>71</v>
      </c>
      <c r="AR64" s="31">
        <v>9</v>
      </c>
      <c r="AS64" s="31">
        <v>83</v>
      </c>
      <c r="AT64" s="31">
        <v>0</v>
      </c>
      <c r="AU64" s="31">
        <v>0</v>
      </c>
      <c r="AV64" s="31">
        <v>0</v>
      </c>
      <c r="AW64" s="31">
        <v>0</v>
      </c>
      <c r="AX64" s="71">
        <f t="shared" si="6"/>
        <v>58070</v>
      </c>
      <c r="AY64" s="52"/>
      <c r="AZ64" s="34">
        <v>49652</v>
      </c>
      <c r="BA64" s="72">
        <f t="shared" si="7"/>
        <v>13461</v>
      </c>
      <c r="BB64" s="33">
        <f t="shared" si="8"/>
        <v>13461</v>
      </c>
      <c r="BC64" s="73">
        <v>0</v>
      </c>
      <c r="BD64" s="32">
        <v>13461</v>
      </c>
      <c r="BE64" s="74">
        <v>0</v>
      </c>
      <c r="BF64" s="74">
        <v>0</v>
      </c>
      <c r="BG64" s="32">
        <v>1</v>
      </c>
      <c r="BH64" s="75">
        <f t="shared" si="10"/>
        <v>1</v>
      </c>
      <c r="BI64" s="75"/>
      <c r="BJ64" s="75">
        <v>738</v>
      </c>
      <c r="BK64" s="52"/>
      <c r="BL64" s="10"/>
    </row>
    <row r="65" spans="1:64" x14ac:dyDescent="0.3">
      <c r="A65" s="5" t="s">
        <v>76</v>
      </c>
      <c r="B65" s="9" t="s">
        <v>114</v>
      </c>
      <c r="C65" s="31">
        <f t="shared" si="9"/>
        <v>243008</v>
      </c>
      <c r="D65" s="70"/>
      <c r="E65" s="70"/>
      <c r="F65" s="70"/>
      <c r="G65" s="70"/>
      <c r="H65" s="70"/>
      <c r="I65" s="70"/>
      <c r="J65" s="70"/>
      <c r="K65" s="70"/>
      <c r="L65" s="33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155</v>
      </c>
      <c r="S65" s="31">
        <v>0</v>
      </c>
      <c r="T65" s="31">
        <v>0</v>
      </c>
      <c r="U65" s="31">
        <v>0</v>
      </c>
      <c r="V65" s="31">
        <v>0</v>
      </c>
      <c r="W65" s="31">
        <v>0</v>
      </c>
      <c r="X65" s="31">
        <v>0</v>
      </c>
      <c r="Y65" s="31">
        <v>51875</v>
      </c>
      <c r="Z65" s="31">
        <v>606</v>
      </c>
      <c r="AA65" s="31">
        <v>0</v>
      </c>
      <c r="AB65" s="31">
        <v>248</v>
      </c>
      <c r="AC65" s="31">
        <v>0</v>
      </c>
      <c r="AD65" s="31">
        <v>0</v>
      </c>
      <c r="AE65" s="31">
        <v>20</v>
      </c>
      <c r="AF65" s="31">
        <v>110448</v>
      </c>
      <c r="AG65" s="31">
        <v>0</v>
      </c>
      <c r="AH65" s="31">
        <v>0</v>
      </c>
      <c r="AI65" s="31">
        <v>186</v>
      </c>
      <c r="AJ65" s="31">
        <v>0</v>
      </c>
      <c r="AK65" s="31">
        <v>0</v>
      </c>
      <c r="AL65" s="31">
        <v>0</v>
      </c>
      <c r="AM65" s="31">
        <v>0</v>
      </c>
      <c r="AN65" s="31">
        <v>0</v>
      </c>
      <c r="AO65" s="31">
        <v>0</v>
      </c>
      <c r="AP65" s="31">
        <v>1</v>
      </c>
      <c r="AQ65" s="31">
        <v>0</v>
      </c>
      <c r="AR65" s="31">
        <v>0</v>
      </c>
      <c r="AS65" s="31">
        <v>0</v>
      </c>
      <c r="AT65" s="31">
        <v>0</v>
      </c>
      <c r="AU65" s="31">
        <v>0</v>
      </c>
      <c r="AV65" s="31">
        <v>0</v>
      </c>
      <c r="AW65" s="31">
        <v>0</v>
      </c>
      <c r="AX65" s="71">
        <f t="shared" si="6"/>
        <v>163539</v>
      </c>
      <c r="AY65" s="52"/>
      <c r="AZ65" s="34">
        <v>59678</v>
      </c>
      <c r="BA65" s="72">
        <f t="shared" si="7"/>
        <v>11777</v>
      </c>
      <c r="BB65" s="33">
        <f t="shared" si="8"/>
        <v>11777</v>
      </c>
      <c r="BC65" s="73">
        <v>0</v>
      </c>
      <c r="BD65" s="32">
        <v>11777</v>
      </c>
      <c r="BE65" s="74">
        <v>0</v>
      </c>
      <c r="BF65" s="74">
        <v>0</v>
      </c>
      <c r="BG65" s="32">
        <v>0</v>
      </c>
      <c r="BH65" s="75">
        <f t="shared" si="10"/>
        <v>0</v>
      </c>
      <c r="BI65" s="75"/>
      <c r="BJ65" s="75">
        <v>8014</v>
      </c>
      <c r="BK65" s="52"/>
      <c r="BL65" s="10"/>
    </row>
    <row r="66" spans="1:64" x14ac:dyDescent="0.3">
      <c r="A66" s="5" t="s">
        <v>77</v>
      </c>
      <c r="B66" s="9" t="s">
        <v>115</v>
      </c>
      <c r="C66" s="31">
        <f t="shared" si="9"/>
        <v>166864</v>
      </c>
      <c r="D66" s="70"/>
      <c r="E66" s="70"/>
      <c r="F66" s="70"/>
      <c r="G66" s="70"/>
      <c r="H66" s="70"/>
      <c r="I66" s="70"/>
      <c r="J66" s="70"/>
      <c r="K66" s="70"/>
      <c r="L66" s="33">
        <v>746</v>
      </c>
      <c r="M66" s="31">
        <v>38</v>
      </c>
      <c r="N66" s="31">
        <v>16</v>
      </c>
      <c r="O66" s="31">
        <v>38</v>
      </c>
      <c r="P66" s="31">
        <v>593</v>
      </c>
      <c r="Q66" s="31">
        <v>1153</v>
      </c>
      <c r="R66" s="31">
        <v>1798</v>
      </c>
      <c r="S66" s="31">
        <v>0</v>
      </c>
      <c r="T66" s="31">
        <v>342</v>
      </c>
      <c r="U66" s="31">
        <v>1026</v>
      </c>
      <c r="V66" s="31">
        <v>318</v>
      </c>
      <c r="W66" s="31">
        <v>29</v>
      </c>
      <c r="X66" s="31">
        <v>381</v>
      </c>
      <c r="Y66" s="31">
        <v>3363</v>
      </c>
      <c r="Z66" s="31">
        <v>38188</v>
      </c>
      <c r="AA66" s="31">
        <v>16</v>
      </c>
      <c r="AB66" s="31">
        <v>365</v>
      </c>
      <c r="AC66" s="31">
        <v>6857</v>
      </c>
      <c r="AD66" s="31">
        <v>902</v>
      </c>
      <c r="AE66" s="31">
        <v>706</v>
      </c>
      <c r="AF66" s="31">
        <v>4018</v>
      </c>
      <c r="AG66" s="31">
        <v>2445</v>
      </c>
      <c r="AH66" s="31">
        <v>2393</v>
      </c>
      <c r="AI66" s="31">
        <v>1366</v>
      </c>
      <c r="AJ66" s="31">
        <v>1900</v>
      </c>
      <c r="AK66" s="31">
        <v>28</v>
      </c>
      <c r="AL66" s="31">
        <v>45</v>
      </c>
      <c r="AM66" s="31">
        <v>1534</v>
      </c>
      <c r="AN66" s="31">
        <v>1233</v>
      </c>
      <c r="AO66" s="31">
        <v>354</v>
      </c>
      <c r="AP66" s="31">
        <v>414</v>
      </c>
      <c r="AQ66" s="31">
        <v>165</v>
      </c>
      <c r="AR66" s="31">
        <v>314</v>
      </c>
      <c r="AS66" s="31">
        <v>311</v>
      </c>
      <c r="AT66" s="31">
        <v>0</v>
      </c>
      <c r="AU66" s="31">
        <v>0</v>
      </c>
      <c r="AV66" s="31">
        <v>0</v>
      </c>
      <c r="AW66" s="31">
        <v>0</v>
      </c>
      <c r="AX66" s="71">
        <f t="shared" si="6"/>
        <v>73395</v>
      </c>
      <c r="AY66" s="52"/>
      <c r="AZ66" s="34">
        <v>33357</v>
      </c>
      <c r="BA66" s="72">
        <f t="shared" si="7"/>
        <v>7963</v>
      </c>
      <c r="BB66" s="33">
        <f t="shared" si="8"/>
        <v>7963</v>
      </c>
      <c r="BC66" s="73">
        <v>0</v>
      </c>
      <c r="BD66" s="32">
        <v>7963</v>
      </c>
      <c r="BE66" s="74">
        <v>0</v>
      </c>
      <c r="BF66" s="74">
        <v>0</v>
      </c>
      <c r="BG66" s="32">
        <v>52419</v>
      </c>
      <c r="BH66" s="75">
        <f t="shared" si="10"/>
        <v>52419</v>
      </c>
      <c r="BI66" s="75"/>
      <c r="BJ66" s="75">
        <v>-270</v>
      </c>
      <c r="BK66" s="52"/>
      <c r="BL66" s="10"/>
    </row>
    <row r="67" spans="1:64" x14ac:dyDescent="0.3">
      <c r="A67" s="5" t="s">
        <v>78</v>
      </c>
      <c r="B67" s="9" t="s">
        <v>116</v>
      </c>
      <c r="C67" s="31">
        <f t="shared" si="9"/>
        <v>302044</v>
      </c>
      <c r="D67" s="70"/>
      <c r="E67" s="70"/>
      <c r="F67" s="70"/>
      <c r="G67" s="70"/>
      <c r="H67" s="70"/>
      <c r="I67" s="70"/>
      <c r="J67" s="70"/>
      <c r="K67" s="70"/>
      <c r="L67" s="33">
        <v>44</v>
      </c>
      <c r="M67" s="31">
        <v>32</v>
      </c>
      <c r="N67" s="31">
        <v>3</v>
      </c>
      <c r="O67" s="31">
        <v>6</v>
      </c>
      <c r="P67" s="31">
        <v>689</v>
      </c>
      <c r="Q67" s="31">
        <v>445</v>
      </c>
      <c r="R67" s="31">
        <v>944</v>
      </c>
      <c r="S67" s="31">
        <v>0</v>
      </c>
      <c r="T67" s="31">
        <v>17</v>
      </c>
      <c r="U67" s="31">
        <v>2498</v>
      </c>
      <c r="V67" s="31">
        <v>272</v>
      </c>
      <c r="W67" s="31">
        <v>7</v>
      </c>
      <c r="X67" s="31">
        <v>129</v>
      </c>
      <c r="Y67" s="31">
        <v>2912</v>
      </c>
      <c r="Z67" s="31">
        <v>140</v>
      </c>
      <c r="AA67" s="31">
        <v>11760</v>
      </c>
      <c r="AB67" s="31">
        <v>130</v>
      </c>
      <c r="AC67" s="31">
        <v>15770</v>
      </c>
      <c r="AD67" s="31">
        <v>524</v>
      </c>
      <c r="AE67" s="31">
        <v>148</v>
      </c>
      <c r="AF67" s="31">
        <v>2430</v>
      </c>
      <c r="AG67" s="31">
        <v>1270</v>
      </c>
      <c r="AH67" s="31">
        <v>1568</v>
      </c>
      <c r="AI67" s="31">
        <v>443</v>
      </c>
      <c r="AJ67" s="31">
        <v>8113</v>
      </c>
      <c r="AK67" s="31">
        <v>303</v>
      </c>
      <c r="AL67" s="31">
        <v>237</v>
      </c>
      <c r="AM67" s="31">
        <v>2463</v>
      </c>
      <c r="AN67" s="31">
        <v>494</v>
      </c>
      <c r="AO67" s="31">
        <v>1122</v>
      </c>
      <c r="AP67" s="31">
        <v>564</v>
      </c>
      <c r="AQ67" s="31">
        <v>2361</v>
      </c>
      <c r="AR67" s="31">
        <v>215</v>
      </c>
      <c r="AS67" s="31">
        <v>623</v>
      </c>
      <c r="AT67" s="31">
        <v>0</v>
      </c>
      <c r="AU67" s="31">
        <v>0</v>
      </c>
      <c r="AV67" s="31">
        <v>0</v>
      </c>
      <c r="AW67" s="31">
        <v>0</v>
      </c>
      <c r="AX67" s="71">
        <f t="shared" si="6"/>
        <v>58676</v>
      </c>
      <c r="AY67" s="52"/>
      <c r="AZ67" s="34">
        <v>48847</v>
      </c>
      <c r="BA67" s="72">
        <f t="shared" si="7"/>
        <v>32393</v>
      </c>
      <c r="BB67" s="33">
        <f t="shared" si="8"/>
        <v>32393</v>
      </c>
      <c r="BC67" s="73">
        <v>0</v>
      </c>
      <c r="BD67" s="32">
        <v>32393</v>
      </c>
      <c r="BE67" s="74">
        <v>0</v>
      </c>
      <c r="BF67" s="74">
        <v>0</v>
      </c>
      <c r="BG67" s="32">
        <v>155809</v>
      </c>
      <c r="BH67" s="75">
        <f t="shared" si="10"/>
        <v>155809</v>
      </c>
      <c r="BI67" s="75"/>
      <c r="BJ67" s="75">
        <v>6319</v>
      </c>
      <c r="BK67" s="52"/>
      <c r="BL67" s="10"/>
    </row>
    <row r="68" spans="1:64" x14ac:dyDescent="0.3">
      <c r="A68" s="5" t="s">
        <v>79</v>
      </c>
      <c r="B68" s="9" t="s">
        <v>117</v>
      </c>
      <c r="C68" s="31">
        <f t="shared" si="9"/>
        <v>120414</v>
      </c>
      <c r="D68" s="70"/>
      <c r="E68" s="70"/>
      <c r="F68" s="70"/>
      <c r="G68" s="70"/>
      <c r="H68" s="70"/>
      <c r="I68" s="70"/>
      <c r="J68" s="70"/>
      <c r="K68" s="70"/>
      <c r="L68" s="33">
        <v>22</v>
      </c>
      <c r="M68" s="31">
        <v>17</v>
      </c>
      <c r="N68" s="31">
        <v>4</v>
      </c>
      <c r="O68" s="31">
        <v>3</v>
      </c>
      <c r="P68" s="31">
        <v>347</v>
      </c>
      <c r="Q68" s="31">
        <v>226</v>
      </c>
      <c r="R68" s="31">
        <v>481</v>
      </c>
      <c r="S68" s="31">
        <v>2</v>
      </c>
      <c r="T68" s="31">
        <v>2817</v>
      </c>
      <c r="U68" s="31">
        <v>4682</v>
      </c>
      <c r="V68" s="31">
        <v>1306</v>
      </c>
      <c r="W68" s="31">
        <v>10</v>
      </c>
      <c r="X68" s="31">
        <v>67</v>
      </c>
      <c r="Y68" s="31">
        <v>2004</v>
      </c>
      <c r="Z68" s="31">
        <v>505</v>
      </c>
      <c r="AA68" s="31">
        <v>7</v>
      </c>
      <c r="AB68" s="31">
        <v>23</v>
      </c>
      <c r="AC68" s="31">
        <v>529</v>
      </c>
      <c r="AD68" s="31">
        <v>99</v>
      </c>
      <c r="AE68" s="31">
        <v>364</v>
      </c>
      <c r="AF68" s="31">
        <v>1040</v>
      </c>
      <c r="AG68" s="31">
        <v>265</v>
      </c>
      <c r="AH68" s="31">
        <v>1815</v>
      </c>
      <c r="AI68" s="31">
        <v>322</v>
      </c>
      <c r="AJ68" s="31">
        <v>2604</v>
      </c>
      <c r="AK68" s="31">
        <v>174</v>
      </c>
      <c r="AL68" s="31">
        <v>57</v>
      </c>
      <c r="AM68" s="31">
        <v>1644</v>
      </c>
      <c r="AN68" s="31">
        <v>171</v>
      </c>
      <c r="AO68" s="31">
        <v>2731</v>
      </c>
      <c r="AP68" s="31">
        <v>4565</v>
      </c>
      <c r="AQ68" s="31">
        <v>3465</v>
      </c>
      <c r="AR68" s="31">
        <v>202</v>
      </c>
      <c r="AS68" s="31">
        <v>2628</v>
      </c>
      <c r="AT68" s="31">
        <v>0</v>
      </c>
      <c r="AU68" s="31">
        <v>0</v>
      </c>
      <c r="AV68" s="31">
        <v>0</v>
      </c>
      <c r="AW68" s="31">
        <v>0</v>
      </c>
      <c r="AX68" s="71">
        <f t="shared" si="6"/>
        <v>35198</v>
      </c>
      <c r="AY68" s="52"/>
      <c r="AZ68" s="34">
        <v>15683</v>
      </c>
      <c r="BA68" s="72">
        <f t="shared" si="7"/>
        <v>28081</v>
      </c>
      <c r="BB68" s="33">
        <f t="shared" si="8"/>
        <v>28081</v>
      </c>
      <c r="BC68" s="73">
        <v>0</v>
      </c>
      <c r="BD68" s="32">
        <v>28081</v>
      </c>
      <c r="BE68" s="74">
        <v>0</v>
      </c>
      <c r="BF68" s="74">
        <v>0</v>
      </c>
      <c r="BG68" s="32">
        <v>34452</v>
      </c>
      <c r="BH68" s="75">
        <f t="shared" si="10"/>
        <v>34452</v>
      </c>
      <c r="BI68" s="75"/>
      <c r="BJ68" s="75">
        <v>7000</v>
      </c>
      <c r="BK68" s="52"/>
      <c r="BL68" s="10"/>
    </row>
    <row r="69" spans="1:64" x14ac:dyDescent="0.3">
      <c r="A69" s="5" t="s">
        <v>80</v>
      </c>
      <c r="B69" s="9" t="s">
        <v>118</v>
      </c>
      <c r="C69" s="31">
        <f t="shared" si="9"/>
        <v>75582</v>
      </c>
      <c r="D69" s="70"/>
      <c r="E69" s="70"/>
      <c r="F69" s="70"/>
      <c r="G69" s="70"/>
      <c r="H69" s="70"/>
      <c r="I69" s="70"/>
      <c r="J69" s="70"/>
      <c r="K69" s="70"/>
      <c r="L69" s="33">
        <v>296</v>
      </c>
      <c r="M69" s="31">
        <v>8</v>
      </c>
      <c r="N69" s="31">
        <v>7</v>
      </c>
      <c r="O69" s="31">
        <v>11</v>
      </c>
      <c r="P69" s="31">
        <v>211</v>
      </c>
      <c r="Q69" s="31">
        <v>758</v>
      </c>
      <c r="R69" s="31">
        <v>304</v>
      </c>
      <c r="S69" s="31">
        <v>0</v>
      </c>
      <c r="T69" s="31">
        <v>136</v>
      </c>
      <c r="U69" s="31">
        <v>1026</v>
      </c>
      <c r="V69" s="31">
        <v>182</v>
      </c>
      <c r="W69" s="31">
        <v>14</v>
      </c>
      <c r="X69" s="31">
        <v>177</v>
      </c>
      <c r="Y69" s="31">
        <v>2460</v>
      </c>
      <c r="Z69" s="31">
        <v>357</v>
      </c>
      <c r="AA69" s="31">
        <v>55</v>
      </c>
      <c r="AB69" s="31">
        <v>63</v>
      </c>
      <c r="AC69" s="31">
        <v>375</v>
      </c>
      <c r="AD69" s="31">
        <v>7244</v>
      </c>
      <c r="AE69" s="31">
        <v>338</v>
      </c>
      <c r="AF69" s="31">
        <v>6855</v>
      </c>
      <c r="AG69" s="31">
        <v>4282</v>
      </c>
      <c r="AH69" s="31">
        <v>12714</v>
      </c>
      <c r="AI69" s="31">
        <v>919</v>
      </c>
      <c r="AJ69" s="31">
        <v>6131</v>
      </c>
      <c r="AK69" s="31">
        <v>1467</v>
      </c>
      <c r="AL69" s="31">
        <v>512</v>
      </c>
      <c r="AM69" s="31">
        <v>4668</v>
      </c>
      <c r="AN69" s="31">
        <v>1437</v>
      </c>
      <c r="AO69" s="31">
        <v>74</v>
      </c>
      <c r="AP69" s="31">
        <v>1190</v>
      </c>
      <c r="AQ69" s="31">
        <v>1997</v>
      </c>
      <c r="AR69" s="31">
        <v>544</v>
      </c>
      <c r="AS69" s="31">
        <v>197</v>
      </c>
      <c r="AT69" s="31">
        <v>0</v>
      </c>
      <c r="AU69" s="31">
        <v>0</v>
      </c>
      <c r="AV69" s="31">
        <v>0</v>
      </c>
      <c r="AW69" s="31">
        <v>0</v>
      </c>
      <c r="AX69" s="71">
        <f t="shared" si="6"/>
        <v>57009</v>
      </c>
      <c r="AY69" s="52"/>
      <c r="AZ69" s="34">
        <v>458</v>
      </c>
      <c r="BA69" s="72">
        <f t="shared" si="7"/>
        <v>0</v>
      </c>
      <c r="BB69" s="33">
        <f t="shared" si="8"/>
        <v>0</v>
      </c>
      <c r="BC69" s="73">
        <v>0</v>
      </c>
      <c r="BD69" s="32">
        <v>0</v>
      </c>
      <c r="BE69" s="74">
        <v>0</v>
      </c>
      <c r="BF69" s="74">
        <v>0</v>
      </c>
      <c r="BG69" s="32">
        <v>17901</v>
      </c>
      <c r="BH69" s="75">
        <f t="shared" si="10"/>
        <v>17901</v>
      </c>
      <c r="BI69" s="75"/>
      <c r="BJ69" s="75">
        <v>214</v>
      </c>
      <c r="BK69" s="52"/>
      <c r="BL69" s="10"/>
    </row>
    <row r="70" spans="1:64" x14ac:dyDescent="0.3">
      <c r="A70" s="5" t="s">
        <v>81</v>
      </c>
      <c r="B70" s="9" t="s">
        <v>119</v>
      </c>
      <c r="C70" s="31">
        <f t="shared" si="9"/>
        <v>272531</v>
      </c>
      <c r="D70" s="70"/>
      <c r="E70" s="70"/>
      <c r="F70" s="70"/>
      <c r="G70" s="70"/>
      <c r="H70" s="70"/>
      <c r="I70" s="70"/>
      <c r="J70" s="70"/>
      <c r="K70" s="70"/>
      <c r="L70" s="33">
        <v>994</v>
      </c>
      <c r="M70" s="31">
        <v>23</v>
      </c>
      <c r="N70" s="31">
        <v>105</v>
      </c>
      <c r="O70" s="31">
        <v>24</v>
      </c>
      <c r="P70" s="31">
        <v>3022</v>
      </c>
      <c r="Q70" s="31">
        <v>3959</v>
      </c>
      <c r="R70" s="31">
        <v>2755</v>
      </c>
      <c r="S70" s="31">
        <v>0</v>
      </c>
      <c r="T70" s="31">
        <v>1602</v>
      </c>
      <c r="U70" s="31">
        <v>2728</v>
      </c>
      <c r="V70" s="31">
        <v>977</v>
      </c>
      <c r="W70" s="31">
        <v>126</v>
      </c>
      <c r="X70" s="31">
        <v>3711</v>
      </c>
      <c r="Y70" s="31">
        <v>5503</v>
      </c>
      <c r="Z70" s="31">
        <v>2355</v>
      </c>
      <c r="AA70" s="31">
        <v>360</v>
      </c>
      <c r="AB70" s="31">
        <v>839</v>
      </c>
      <c r="AC70" s="31">
        <v>2238</v>
      </c>
      <c r="AD70" s="31">
        <v>55831</v>
      </c>
      <c r="AE70" s="31">
        <v>2154</v>
      </c>
      <c r="AF70" s="31">
        <v>1800</v>
      </c>
      <c r="AG70" s="31">
        <v>11273</v>
      </c>
      <c r="AH70" s="31">
        <v>4017</v>
      </c>
      <c r="AI70" s="31">
        <v>6365</v>
      </c>
      <c r="AJ70" s="31">
        <v>6515</v>
      </c>
      <c r="AK70" s="31">
        <v>3783</v>
      </c>
      <c r="AL70" s="31">
        <v>431</v>
      </c>
      <c r="AM70" s="31">
        <v>4150</v>
      </c>
      <c r="AN70" s="31">
        <v>861</v>
      </c>
      <c r="AO70" s="31">
        <v>4415</v>
      </c>
      <c r="AP70" s="31">
        <v>2765</v>
      </c>
      <c r="AQ70" s="31">
        <v>5308</v>
      </c>
      <c r="AR70" s="31">
        <v>933</v>
      </c>
      <c r="AS70" s="31">
        <v>2637</v>
      </c>
      <c r="AT70" s="31">
        <v>0</v>
      </c>
      <c r="AU70" s="31">
        <v>0</v>
      </c>
      <c r="AV70" s="31">
        <v>0</v>
      </c>
      <c r="AW70" s="31">
        <v>0</v>
      </c>
      <c r="AX70" s="71">
        <f t="shared" si="6"/>
        <v>144559</v>
      </c>
      <c r="AY70" s="52"/>
      <c r="AZ70" s="34">
        <v>73187</v>
      </c>
      <c r="BA70" s="72">
        <f t="shared" si="7"/>
        <v>54785</v>
      </c>
      <c r="BB70" s="33">
        <f t="shared" si="8"/>
        <v>54785</v>
      </c>
      <c r="BC70" s="73">
        <v>55</v>
      </c>
      <c r="BD70" s="32">
        <v>54730</v>
      </c>
      <c r="BE70" s="74">
        <v>0</v>
      </c>
      <c r="BF70" s="74">
        <v>0</v>
      </c>
      <c r="BG70" s="32">
        <v>0</v>
      </c>
      <c r="BH70" s="75">
        <f t="shared" si="10"/>
        <v>0</v>
      </c>
      <c r="BI70" s="75"/>
      <c r="BJ70" s="75">
        <v>0</v>
      </c>
      <c r="BK70" s="52"/>
      <c r="BL70" s="10"/>
    </row>
    <row r="71" spans="1:64" x14ac:dyDescent="0.3">
      <c r="A71" s="5" t="s">
        <v>82</v>
      </c>
      <c r="B71" s="9" t="s">
        <v>120</v>
      </c>
      <c r="C71" s="31">
        <f t="shared" si="9"/>
        <v>89475</v>
      </c>
      <c r="D71" s="70"/>
      <c r="E71" s="70"/>
      <c r="F71" s="70"/>
      <c r="G71" s="70"/>
      <c r="H71" s="70"/>
      <c r="I71" s="70"/>
      <c r="J71" s="70"/>
      <c r="K71" s="70"/>
      <c r="L71" s="33">
        <v>31</v>
      </c>
      <c r="M71" s="31">
        <v>0</v>
      </c>
      <c r="N71" s="31">
        <v>2</v>
      </c>
      <c r="O71" s="31">
        <v>0</v>
      </c>
      <c r="P71" s="31">
        <v>16</v>
      </c>
      <c r="Q71" s="31">
        <v>386</v>
      </c>
      <c r="R71" s="31">
        <v>1300</v>
      </c>
      <c r="S71" s="31">
        <v>0</v>
      </c>
      <c r="T71" s="31">
        <v>524</v>
      </c>
      <c r="U71" s="31">
        <v>133</v>
      </c>
      <c r="V71" s="31">
        <v>384</v>
      </c>
      <c r="W71" s="31">
        <v>24</v>
      </c>
      <c r="X71" s="31">
        <v>211</v>
      </c>
      <c r="Y71" s="31">
        <v>324</v>
      </c>
      <c r="Z71" s="31">
        <v>43</v>
      </c>
      <c r="AA71" s="31">
        <v>92</v>
      </c>
      <c r="AB71" s="31">
        <v>398</v>
      </c>
      <c r="AC71" s="31">
        <v>24</v>
      </c>
      <c r="AD71" s="31">
        <v>100</v>
      </c>
      <c r="AE71" s="31">
        <v>13</v>
      </c>
      <c r="AF71" s="31">
        <v>894</v>
      </c>
      <c r="AG71" s="31">
        <v>1727</v>
      </c>
      <c r="AH71" s="31">
        <v>669</v>
      </c>
      <c r="AI71" s="31">
        <v>3323</v>
      </c>
      <c r="AJ71" s="31">
        <v>167</v>
      </c>
      <c r="AK71" s="31">
        <v>276</v>
      </c>
      <c r="AL71" s="31">
        <v>55</v>
      </c>
      <c r="AM71" s="31">
        <v>403</v>
      </c>
      <c r="AN71" s="31">
        <v>318</v>
      </c>
      <c r="AO71" s="31">
        <v>2257</v>
      </c>
      <c r="AP71" s="31">
        <v>875</v>
      </c>
      <c r="AQ71" s="31">
        <v>856</v>
      </c>
      <c r="AR71" s="31">
        <v>8</v>
      </c>
      <c r="AS71" s="31">
        <v>4483</v>
      </c>
      <c r="AT71" s="31">
        <v>0</v>
      </c>
      <c r="AU71" s="31">
        <v>0</v>
      </c>
      <c r="AV71" s="31">
        <v>0</v>
      </c>
      <c r="AW71" s="31">
        <v>0</v>
      </c>
      <c r="AX71" s="71">
        <f t="shared" si="6"/>
        <v>20316</v>
      </c>
      <c r="AY71" s="52"/>
      <c r="AZ71" s="34">
        <v>58</v>
      </c>
      <c r="BA71" s="72">
        <f t="shared" si="7"/>
        <v>69774</v>
      </c>
      <c r="BB71" s="33">
        <f t="shared" si="8"/>
        <v>68827</v>
      </c>
      <c r="BC71" s="73">
        <v>30045</v>
      </c>
      <c r="BD71" s="32">
        <v>38782</v>
      </c>
      <c r="BE71" s="74">
        <v>947</v>
      </c>
      <c r="BF71" s="74">
        <v>0</v>
      </c>
      <c r="BG71" s="32">
        <v>0</v>
      </c>
      <c r="BH71" s="75">
        <f t="shared" si="10"/>
        <v>0</v>
      </c>
      <c r="BI71" s="75"/>
      <c r="BJ71" s="75">
        <v>-673</v>
      </c>
      <c r="BK71" s="52"/>
      <c r="BL71" s="10"/>
    </row>
    <row r="72" spans="1:64" x14ac:dyDescent="0.3">
      <c r="A72" s="5" t="s">
        <v>83</v>
      </c>
      <c r="B72" s="9" t="s">
        <v>121</v>
      </c>
      <c r="C72" s="31">
        <f t="shared" si="9"/>
        <v>386650</v>
      </c>
      <c r="D72" s="70"/>
      <c r="E72" s="70"/>
      <c r="F72" s="70"/>
      <c r="G72" s="70"/>
      <c r="H72" s="70"/>
      <c r="I72" s="70"/>
      <c r="J72" s="70"/>
      <c r="K72" s="70"/>
      <c r="L72" s="33">
        <v>143</v>
      </c>
      <c r="M72" s="31">
        <v>12</v>
      </c>
      <c r="N72" s="31">
        <v>3</v>
      </c>
      <c r="O72" s="31">
        <v>0</v>
      </c>
      <c r="P72" s="31">
        <v>328</v>
      </c>
      <c r="Q72" s="31">
        <v>437</v>
      </c>
      <c r="R72" s="31">
        <v>665</v>
      </c>
      <c r="S72" s="31">
        <v>0</v>
      </c>
      <c r="T72" s="31">
        <v>23</v>
      </c>
      <c r="U72" s="31">
        <v>275</v>
      </c>
      <c r="V72" s="31">
        <v>81</v>
      </c>
      <c r="W72" s="31">
        <v>60</v>
      </c>
      <c r="X72" s="31">
        <v>163</v>
      </c>
      <c r="Y72" s="31">
        <v>405</v>
      </c>
      <c r="Z72" s="31">
        <v>90</v>
      </c>
      <c r="AA72" s="31">
        <v>0</v>
      </c>
      <c r="AB72" s="31">
        <v>18</v>
      </c>
      <c r="AC72" s="31">
        <v>94</v>
      </c>
      <c r="AD72" s="31">
        <v>105</v>
      </c>
      <c r="AE72" s="31">
        <v>320</v>
      </c>
      <c r="AF72" s="31">
        <v>283</v>
      </c>
      <c r="AG72" s="31">
        <v>3172</v>
      </c>
      <c r="AH72" s="31">
        <v>2945</v>
      </c>
      <c r="AI72" s="31">
        <v>454</v>
      </c>
      <c r="AJ72" s="31">
        <v>3048</v>
      </c>
      <c r="AK72" s="31">
        <v>1278</v>
      </c>
      <c r="AL72" s="31">
        <v>2546</v>
      </c>
      <c r="AM72" s="31">
        <v>2181</v>
      </c>
      <c r="AN72" s="31">
        <v>289</v>
      </c>
      <c r="AO72" s="31">
        <v>62</v>
      </c>
      <c r="AP72" s="31">
        <v>960</v>
      </c>
      <c r="AQ72" s="31">
        <v>762</v>
      </c>
      <c r="AR72" s="31">
        <v>212</v>
      </c>
      <c r="AS72" s="31">
        <v>281</v>
      </c>
      <c r="AT72" s="31">
        <v>0</v>
      </c>
      <c r="AU72" s="31">
        <v>0</v>
      </c>
      <c r="AV72" s="31">
        <v>0</v>
      </c>
      <c r="AW72" s="31">
        <v>0</v>
      </c>
      <c r="AX72" s="71">
        <f t="shared" si="6"/>
        <v>21695</v>
      </c>
      <c r="AY72" s="52"/>
      <c r="AZ72" s="34">
        <v>1521</v>
      </c>
      <c r="BA72" s="72">
        <f t="shared" si="7"/>
        <v>4205</v>
      </c>
      <c r="BB72" s="33">
        <f t="shared" si="8"/>
        <v>4205</v>
      </c>
      <c r="BC72" s="73">
        <v>0</v>
      </c>
      <c r="BD72" s="32">
        <v>4205</v>
      </c>
      <c r="BE72" s="74">
        <v>0</v>
      </c>
      <c r="BF72" s="74">
        <v>0</v>
      </c>
      <c r="BG72" s="32">
        <v>347577</v>
      </c>
      <c r="BH72" s="75">
        <f t="shared" si="10"/>
        <v>347577</v>
      </c>
      <c r="BI72" s="75"/>
      <c r="BJ72" s="75">
        <v>11652</v>
      </c>
      <c r="BK72" s="52"/>
      <c r="BL72" s="10"/>
    </row>
    <row r="73" spans="1:64" x14ac:dyDescent="0.3">
      <c r="A73" s="5" t="s">
        <v>84</v>
      </c>
      <c r="B73" s="9" t="s">
        <v>122</v>
      </c>
      <c r="C73" s="31">
        <f t="shared" si="9"/>
        <v>33431</v>
      </c>
      <c r="D73" s="70"/>
      <c r="E73" s="70"/>
      <c r="F73" s="70"/>
      <c r="G73" s="70"/>
      <c r="H73" s="70"/>
      <c r="I73" s="70"/>
      <c r="J73" s="70"/>
      <c r="K73" s="70"/>
      <c r="L73" s="33">
        <v>58</v>
      </c>
      <c r="M73" s="31">
        <v>1</v>
      </c>
      <c r="N73" s="31">
        <v>4</v>
      </c>
      <c r="O73" s="31">
        <v>6</v>
      </c>
      <c r="P73" s="31">
        <v>45</v>
      </c>
      <c r="Q73" s="31">
        <v>150</v>
      </c>
      <c r="R73" s="31">
        <v>81</v>
      </c>
      <c r="S73" s="31">
        <v>0</v>
      </c>
      <c r="T73" s="31">
        <v>0</v>
      </c>
      <c r="U73" s="31">
        <v>80</v>
      </c>
      <c r="V73" s="31">
        <v>41</v>
      </c>
      <c r="W73" s="31">
        <v>2</v>
      </c>
      <c r="X73" s="31">
        <v>70</v>
      </c>
      <c r="Y73" s="31">
        <v>951</v>
      </c>
      <c r="Z73" s="31">
        <v>88</v>
      </c>
      <c r="AA73" s="31">
        <v>2</v>
      </c>
      <c r="AB73" s="31">
        <v>14</v>
      </c>
      <c r="AC73" s="31">
        <v>82</v>
      </c>
      <c r="AD73" s="31">
        <v>1159</v>
      </c>
      <c r="AE73" s="31">
        <v>63</v>
      </c>
      <c r="AF73" s="31">
        <v>561</v>
      </c>
      <c r="AG73" s="31">
        <v>821</v>
      </c>
      <c r="AH73" s="31">
        <v>7345</v>
      </c>
      <c r="AI73" s="31">
        <v>208</v>
      </c>
      <c r="AJ73" s="31">
        <v>2702</v>
      </c>
      <c r="AK73" s="31">
        <v>2727</v>
      </c>
      <c r="AL73" s="31">
        <v>580</v>
      </c>
      <c r="AM73" s="31">
        <v>999</v>
      </c>
      <c r="AN73" s="31">
        <v>275</v>
      </c>
      <c r="AO73" s="31">
        <v>1009</v>
      </c>
      <c r="AP73" s="31">
        <v>249</v>
      </c>
      <c r="AQ73" s="31">
        <v>405</v>
      </c>
      <c r="AR73" s="31">
        <v>108</v>
      </c>
      <c r="AS73" s="31">
        <v>65</v>
      </c>
      <c r="AT73" s="31">
        <v>0</v>
      </c>
      <c r="AU73" s="31">
        <v>0</v>
      </c>
      <c r="AV73" s="31">
        <v>0</v>
      </c>
      <c r="AW73" s="31">
        <v>0</v>
      </c>
      <c r="AX73" s="71">
        <f t="shared" si="6"/>
        <v>20951</v>
      </c>
      <c r="AY73" s="52"/>
      <c r="AZ73" s="34">
        <v>190</v>
      </c>
      <c r="BA73" s="72">
        <f t="shared" si="7"/>
        <v>12290</v>
      </c>
      <c r="BB73" s="33">
        <f t="shared" si="8"/>
        <v>12290</v>
      </c>
      <c r="BC73" s="73">
        <v>0</v>
      </c>
      <c r="BD73" s="32">
        <v>12290</v>
      </c>
      <c r="BE73" s="74">
        <v>0</v>
      </c>
      <c r="BF73" s="74">
        <v>0</v>
      </c>
      <c r="BG73" s="32">
        <v>0</v>
      </c>
      <c r="BH73" s="75">
        <f t="shared" si="10"/>
        <v>0</v>
      </c>
      <c r="BI73" s="75"/>
      <c r="BJ73" s="75">
        <v>0</v>
      </c>
      <c r="BK73" s="52"/>
      <c r="BL73" s="10"/>
    </row>
    <row r="74" spans="1:64" x14ac:dyDescent="0.3">
      <c r="A74" s="5" t="s">
        <v>85</v>
      </c>
      <c r="B74" s="9" t="s">
        <v>123</v>
      </c>
      <c r="C74" s="31">
        <f t="shared" si="9"/>
        <v>461658</v>
      </c>
      <c r="D74" s="70"/>
      <c r="E74" s="70"/>
      <c r="F74" s="70"/>
      <c r="G74" s="70"/>
      <c r="H74" s="70"/>
      <c r="I74" s="70"/>
      <c r="J74" s="70"/>
      <c r="K74" s="70"/>
      <c r="L74" s="33">
        <v>2805</v>
      </c>
      <c r="M74" s="31">
        <v>374</v>
      </c>
      <c r="N74" s="31">
        <v>461</v>
      </c>
      <c r="O74" s="31">
        <v>21</v>
      </c>
      <c r="P74" s="31">
        <v>950</v>
      </c>
      <c r="Q74" s="31">
        <v>6700</v>
      </c>
      <c r="R74" s="31">
        <v>4272</v>
      </c>
      <c r="S74" s="31">
        <v>0</v>
      </c>
      <c r="T74" s="31">
        <v>906</v>
      </c>
      <c r="U74" s="31">
        <v>1483</v>
      </c>
      <c r="V74" s="31">
        <v>4454</v>
      </c>
      <c r="W74" s="31">
        <v>72</v>
      </c>
      <c r="X74" s="31">
        <v>1955</v>
      </c>
      <c r="Y74" s="31">
        <v>15832</v>
      </c>
      <c r="Z74" s="31">
        <v>6052</v>
      </c>
      <c r="AA74" s="31">
        <v>3229</v>
      </c>
      <c r="AB74" s="31">
        <v>4038</v>
      </c>
      <c r="AC74" s="31">
        <v>1529</v>
      </c>
      <c r="AD74" s="31">
        <v>680</v>
      </c>
      <c r="AE74" s="31">
        <v>208</v>
      </c>
      <c r="AF74" s="31">
        <v>5624</v>
      </c>
      <c r="AG74" s="31">
        <v>91110</v>
      </c>
      <c r="AH74" s="31">
        <v>28094</v>
      </c>
      <c r="AI74" s="31">
        <v>3607</v>
      </c>
      <c r="AJ74" s="31">
        <v>5604</v>
      </c>
      <c r="AK74" s="31">
        <v>2526</v>
      </c>
      <c r="AL74" s="31">
        <v>509</v>
      </c>
      <c r="AM74" s="31">
        <v>7695</v>
      </c>
      <c r="AN74" s="31">
        <v>1909</v>
      </c>
      <c r="AO74" s="31">
        <v>3565</v>
      </c>
      <c r="AP74" s="31">
        <v>1984</v>
      </c>
      <c r="AQ74" s="31">
        <v>654</v>
      </c>
      <c r="AR74" s="31">
        <v>399</v>
      </c>
      <c r="AS74" s="31">
        <v>2772</v>
      </c>
      <c r="AT74" s="31">
        <v>0</v>
      </c>
      <c r="AU74" s="31">
        <v>0</v>
      </c>
      <c r="AV74" s="31">
        <v>0</v>
      </c>
      <c r="AW74" s="31">
        <v>0</v>
      </c>
      <c r="AX74" s="71">
        <f t="shared" si="6"/>
        <v>212073</v>
      </c>
      <c r="AY74" s="52"/>
      <c r="AZ74" s="34">
        <v>146133</v>
      </c>
      <c r="BA74" s="72">
        <f t="shared" si="7"/>
        <v>103452</v>
      </c>
      <c r="BB74" s="33">
        <f t="shared" si="8"/>
        <v>103452</v>
      </c>
      <c r="BC74" s="73">
        <v>0</v>
      </c>
      <c r="BD74" s="32">
        <v>103452</v>
      </c>
      <c r="BE74" s="74">
        <v>0</v>
      </c>
      <c r="BF74" s="74">
        <v>0</v>
      </c>
      <c r="BG74" s="32">
        <v>0</v>
      </c>
      <c r="BH74" s="75">
        <f t="shared" si="10"/>
        <v>0</v>
      </c>
      <c r="BI74" s="75"/>
      <c r="BJ74" s="75">
        <v>0</v>
      </c>
      <c r="BK74" s="52"/>
      <c r="BL74" s="10"/>
    </row>
    <row r="75" spans="1:64" x14ac:dyDescent="0.3">
      <c r="A75" s="5" t="s">
        <v>86</v>
      </c>
      <c r="B75" s="9" t="s">
        <v>124</v>
      </c>
      <c r="C75" s="31">
        <f t="shared" si="9"/>
        <v>437925</v>
      </c>
      <c r="D75" s="70"/>
      <c r="E75" s="70"/>
      <c r="F75" s="70"/>
      <c r="G75" s="70"/>
      <c r="H75" s="70"/>
      <c r="I75" s="70"/>
      <c r="J75" s="70"/>
      <c r="K75" s="70"/>
      <c r="L75" s="33">
        <v>2018</v>
      </c>
      <c r="M75" s="31">
        <v>4</v>
      </c>
      <c r="N75" s="31">
        <v>37</v>
      </c>
      <c r="O75" s="31">
        <v>6</v>
      </c>
      <c r="P75" s="31">
        <v>696</v>
      </c>
      <c r="Q75" s="31">
        <v>760</v>
      </c>
      <c r="R75" s="31">
        <v>178</v>
      </c>
      <c r="S75" s="31">
        <v>0</v>
      </c>
      <c r="T75" s="31">
        <v>506</v>
      </c>
      <c r="U75" s="31">
        <v>100</v>
      </c>
      <c r="V75" s="31">
        <v>50</v>
      </c>
      <c r="W75" s="31">
        <v>29</v>
      </c>
      <c r="X75" s="31">
        <v>38</v>
      </c>
      <c r="Y75" s="31">
        <v>88</v>
      </c>
      <c r="Z75" s="31">
        <v>72</v>
      </c>
      <c r="AA75" s="31">
        <v>5</v>
      </c>
      <c r="AB75" s="31">
        <v>87</v>
      </c>
      <c r="AC75" s="31">
        <v>794</v>
      </c>
      <c r="AD75" s="31">
        <v>1108</v>
      </c>
      <c r="AE75" s="31">
        <v>447</v>
      </c>
      <c r="AF75" s="31">
        <v>2168</v>
      </c>
      <c r="AG75" s="31">
        <v>5590</v>
      </c>
      <c r="AH75" s="31">
        <v>5945</v>
      </c>
      <c r="AI75" s="31">
        <v>264</v>
      </c>
      <c r="AJ75" s="31">
        <v>2936</v>
      </c>
      <c r="AK75" s="31">
        <v>905</v>
      </c>
      <c r="AL75" s="31">
        <v>515</v>
      </c>
      <c r="AM75" s="31">
        <v>10773</v>
      </c>
      <c r="AN75" s="31">
        <v>2191</v>
      </c>
      <c r="AO75" s="31">
        <v>6603</v>
      </c>
      <c r="AP75" s="31">
        <v>2989</v>
      </c>
      <c r="AQ75" s="31">
        <v>877</v>
      </c>
      <c r="AR75" s="31">
        <v>845</v>
      </c>
      <c r="AS75" s="31">
        <v>393</v>
      </c>
      <c r="AT75" s="31">
        <v>0</v>
      </c>
      <c r="AU75" s="31">
        <v>0</v>
      </c>
      <c r="AV75" s="31">
        <v>0</v>
      </c>
      <c r="AW75" s="31">
        <v>0</v>
      </c>
      <c r="AX75" s="71">
        <f t="shared" si="6"/>
        <v>50017</v>
      </c>
      <c r="AY75" s="52"/>
      <c r="AZ75" s="34">
        <v>6896</v>
      </c>
      <c r="BA75" s="72">
        <f t="shared" si="7"/>
        <v>381012</v>
      </c>
      <c r="BB75" s="33">
        <f t="shared" si="8"/>
        <v>381012</v>
      </c>
      <c r="BC75" s="73">
        <v>0</v>
      </c>
      <c r="BD75" s="32">
        <v>381012</v>
      </c>
      <c r="BE75" s="74">
        <v>0</v>
      </c>
      <c r="BF75" s="74">
        <v>0</v>
      </c>
      <c r="BG75" s="32">
        <v>0</v>
      </c>
      <c r="BH75" s="75">
        <f t="shared" si="10"/>
        <v>0</v>
      </c>
      <c r="BI75" s="75"/>
      <c r="BJ75" s="75">
        <v>0</v>
      </c>
      <c r="BK75" s="52"/>
      <c r="BL75" s="10"/>
    </row>
    <row r="76" spans="1:64" x14ac:dyDescent="0.3">
      <c r="A76" s="5" t="s">
        <v>87</v>
      </c>
      <c r="B76" s="9" t="s">
        <v>125</v>
      </c>
      <c r="C76" s="31">
        <f t="shared" si="9"/>
        <v>352413</v>
      </c>
      <c r="D76" s="70"/>
      <c r="E76" s="70"/>
      <c r="F76" s="70"/>
      <c r="G76" s="70"/>
      <c r="H76" s="70"/>
      <c r="I76" s="70"/>
      <c r="J76" s="70"/>
      <c r="K76" s="70"/>
      <c r="L76" s="33">
        <v>190</v>
      </c>
      <c r="M76" s="31">
        <v>47</v>
      </c>
      <c r="N76" s="31">
        <v>160</v>
      </c>
      <c r="O76" s="31">
        <v>3</v>
      </c>
      <c r="P76" s="31">
        <v>256</v>
      </c>
      <c r="Q76" s="31">
        <v>901</v>
      </c>
      <c r="R76" s="31">
        <v>218</v>
      </c>
      <c r="S76" s="31">
        <v>13</v>
      </c>
      <c r="T76" s="31">
        <v>879</v>
      </c>
      <c r="U76" s="31">
        <v>747</v>
      </c>
      <c r="V76" s="31">
        <v>366</v>
      </c>
      <c r="W76" s="31">
        <v>29</v>
      </c>
      <c r="X76" s="31">
        <v>89</v>
      </c>
      <c r="Y76" s="31">
        <v>941</v>
      </c>
      <c r="Z76" s="31">
        <v>310</v>
      </c>
      <c r="AA76" s="31">
        <v>193</v>
      </c>
      <c r="AB76" s="31">
        <v>174</v>
      </c>
      <c r="AC76" s="31">
        <v>686</v>
      </c>
      <c r="AD76" s="31">
        <v>775</v>
      </c>
      <c r="AE76" s="31">
        <v>158</v>
      </c>
      <c r="AF76" s="31">
        <v>1948</v>
      </c>
      <c r="AG76" s="31">
        <v>18202</v>
      </c>
      <c r="AH76" s="31">
        <v>3279</v>
      </c>
      <c r="AI76" s="31">
        <v>4482</v>
      </c>
      <c r="AJ76" s="31">
        <v>14364</v>
      </c>
      <c r="AK76" s="31">
        <v>4371</v>
      </c>
      <c r="AL76" s="31">
        <v>715</v>
      </c>
      <c r="AM76" s="31">
        <v>16891</v>
      </c>
      <c r="AN76" s="31">
        <v>2999</v>
      </c>
      <c r="AO76" s="31">
        <v>17261</v>
      </c>
      <c r="AP76" s="31">
        <v>2059</v>
      </c>
      <c r="AQ76" s="31">
        <v>2330</v>
      </c>
      <c r="AR76" s="31">
        <v>615</v>
      </c>
      <c r="AS76" s="31">
        <v>3154</v>
      </c>
      <c r="AT76" s="31">
        <v>0</v>
      </c>
      <c r="AU76" s="31">
        <v>0</v>
      </c>
      <c r="AV76" s="31">
        <v>0</v>
      </c>
      <c r="AW76" s="31">
        <v>0</v>
      </c>
      <c r="AX76" s="71">
        <f t="shared" si="6"/>
        <v>99805</v>
      </c>
      <c r="AY76" s="52"/>
      <c r="AZ76" s="34">
        <v>21719</v>
      </c>
      <c r="BA76" s="72">
        <f t="shared" si="7"/>
        <v>215268</v>
      </c>
      <c r="BB76" s="33">
        <f t="shared" si="8"/>
        <v>215268</v>
      </c>
      <c r="BC76" s="73">
        <v>0</v>
      </c>
      <c r="BD76" s="32">
        <v>215268</v>
      </c>
      <c r="BE76" s="74">
        <v>0</v>
      </c>
      <c r="BF76" s="74">
        <v>0</v>
      </c>
      <c r="BG76" s="32">
        <v>17847</v>
      </c>
      <c r="BH76" s="75">
        <f t="shared" si="10"/>
        <v>17847</v>
      </c>
      <c r="BI76" s="75"/>
      <c r="BJ76" s="75">
        <v>-2226</v>
      </c>
      <c r="BK76" s="52"/>
      <c r="BL76" s="10"/>
    </row>
    <row r="77" spans="1:64" x14ac:dyDescent="0.3">
      <c r="A77" s="5" t="s">
        <v>88</v>
      </c>
      <c r="B77" s="9" t="s">
        <v>126</v>
      </c>
      <c r="C77" s="31">
        <f t="shared" si="9"/>
        <v>191089</v>
      </c>
      <c r="D77" s="70"/>
      <c r="E77" s="70"/>
      <c r="F77" s="70"/>
      <c r="G77" s="70"/>
      <c r="H77" s="70"/>
      <c r="I77" s="70"/>
      <c r="J77" s="70"/>
      <c r="K77" s="70"/>
      <c r="L77" s="33">
        <v>324</v>
      </c>
      <c r="M77" s="31">
        <v>2683</v>
      </c>
      <c r="N77" s="31">
        <v>33</v>
      </c>
      <c r="O77" s="31">
        <v>18</v>
      </c>
      <c r="P77" s="31">
        <v>713</v>
      </c>
      <c r="Q77" s="31">
        <v>1730</v>
      </c>
      <c r="R77" s="31">
        <v>1146</v>
      </c>
      <c r="S77" s="31">
        <v>0</v>
      </c>
      <c r="T77" s="31">
        <v>136</v>
      </c>
      <c r="U77" s="31">
        <v>608</v>
      </c>
      <c r="V77" s="31">
        <v>415</v>
      </c>
      <c r="W77" s="31">
        <v>749</v>
      </c>
      <c r="X77" s="31">
        <v>1005</v>
      </c>
      <c r="Y77" s="31">
        <v>903</v>
      </c>
      <c r="Z77" s="31">
        <v>778</v>
      </c>
      <c r="AA77" s="31">
        <v>14</v>
      </c>
      <c r="AB77" s="31">
        <v>1902</v>
      </c>
      <c r="AC77" s="31">
        <v>1167</v>
      </c>
      <c r="AD77" s="31">
        <v>6236</v>
      </c>
      <c r="AE77" s="31">
        <v>310</v>
      </c>
      <c r="AF77" s="31">
        <v>9846</v>
      </c>
      <c r="AG77" s="31">
        <v>29201</v>
      </c>
      <c r="AH77" s="31">
        <v>13836</v>
      </c>
      <c r="AI77" s="31">
        <v>2562</v>
      </c>
      <c r="AJ77" s="31">
        <v>4574</v>
      </c>
      <c r="AK77" s="31">
        <v>16809</v>
      </c>
      <c r="AL77" s="31">
        <v>323</v>
      </c>
      <c r="AM77" s="31">
        <v>3277</v>
      </c>
      <c r="AN77" s="31">
        <v>3199</v>
      </c>
      <c r="AO77" s="31">
        <v>1962</v>
      </c>
      <c r="AP77" s="31">
        <v>541</v>
      </c>
      <c r="AQ77" s="31">
        <v>735</v>
      </c>
      <c r="AR77" s="31">
        <v>767</v>
      </c>
      <c r="AS77" s="31">
        <v>468</v>
      </c>
      <c r="AT77" s="31">
        <v>0</v>
      </c>
      <c r="AU77" s="31">
        <v>0</v>
      </c>
      <c r="AV77" s="31">
        <v>0</v>
      </c>
      <c r="AW77" s="31">
        <v>0</v>
      </c>
      <c r="AX77" s="71">
        <f t="shared" si="6"/>
        <v>108970</v>
      </c>
      <c r="AY77" s="52"/>
      <c r="AZ77" s="34">
        <v>35804</v>
      </c>
      <c r="BA77" s="72">
        <f t="shared" si="7"/>
        <v>46315</v>
      </c>
      <c r="BB77" s="33">
        <f t="shared" si="8"/>
        <v>37700</v>
      </c>
      <c r="BC77" s="73">
        <v>0</v>
      </c>
      <c r="BD77" s="32">
        <v>37700</v>
      </c>
      <c r="BE77" s="74">
        <v>8615</v>
      </c>
      <c r="BF77" s="74">
        <v>0</v>
      </c>
      <c r="BG77" s="32">
        <v>0</v>
      </c>
      <c r="BH77" s="75">
        <f t="shared" si="10"/>
        <v>0</v>
      </c>
      <c r="BI77" s="75"/>
      <c r="BJ77" s="75">
        <v>0</v>
      </c>
      <c r="BK77" s="52"/>
      <c r="BL77" s="10"/>
    </row>
    <row r="78" spans="1:64" x14ac:dyDescent="0.3">
      <c r="A78" s="5" t="s">
        <v>89</v>
      </c>
      <c r="B78" s="9" t="s">
        <v>127</v>
      </c>
      <c r="C78" s="31">
        <f t="shared" si="9"/>
        <v>274657</v>
      </c>
      <c r="D78" s="70"/>
      <c r="E78" s="70"/>
      <c r="F78" s="70"/>
      <c r="G78" s="70"/>
      <c r="H78" s="70"/>
      <c r="I78" s="70"/>
      <c r="J78" s="70"/>
      <c r="K78" s="70"/>
      <c r="L78" s="33">
        <v>6881</v>
      </c>
      <c r="M78" s="31">
        <v>10</v>
      </c>
      <c r="N78" s="31">
        <v>0</v>
      </c>
      <c r="O78" s="31">
        <v>6</v>
      </c>
      <c r="P78" s="31">
        <v>198</v>
      </c>
      <c r="Q78" s="31">
        <v>1939</v>
      </c>
      <c r="R78" s="31">
        <v>452</v>
      </c>
      <c r="S78" s="31">
        <v>0</v>
      </c>
      <c r="T78" s="31">
        <v>379</v>
      </c>
      <c r="U78" s="31">
        <v>383</v>
      </c>
      <c r="V78" s="31">
        <v>59</v>
      </c>
      <c r="W78" s="31">
        <v>73</v>
      </c>
      <c r="X78" s="31">
        <v>84</v>
      </c>
      <c r="Y78" s="31">
        <v>166</v>
      </c>
      <c r="Z78" s="31">
        <v>173</v>
      </c>
      <c r="AA78" s="31">
        <v>15</v>
      </c>
      <c r="AB78" s="31">
        <v>241</v>
      </c>
      <c r="AC78" s="31">
        <v>2443</v>
      </c>
      <c r="AD78" s="31">
        <v>85</v>
      </c>
      <c r="AE78" s="31">
        <v>187</v>
      </c>
      <c r="AF78" s="31">
        <v>1731</v>
      </c>
      <c r="AG78" s="31">
        <v>13165</v>
      </c>
      <c r="AH78" s="31">
        <v>9251</v>
      </c>
      <c r="AI78" s="31">
        <v>2263</v>
      </c>
      <c r="AJ78" s="31">
        <v>10010</v>
      </c>
      <c r="AK78" s="31">
        <v>1850</v>
      </c>
      <c r="AL78" s="31">
        <v>6209</v>
      </c>
      <c r="AM78" s="31">
        <v>6819</v>
      </c>
      <c r="AN78" s="31">
        <v>1736</v>
      </c>
      <c r="AO78" s="31">
        <v>1601</v>
      </c>
      <c r="AP78" s="31">
        <v>1274</v>
      </c>
      <c r="AQ78" s="31">
        <v>1613</v>
      </c>
      <c r="AR78" s="31">
        <v>331</v>
      </c>
      <c r="AS78" s="31">
        <v>681</v>
      </c>
      <c r="AT78" s="31">
        <v>0</v>
      </c>
      <c r="AU78" s="31">
        <v>0</v>
      </c>
      <c r="AV78" s="31">
        <v>0</v>
      </c>
      <c r="AW78" s="31">
        <v>0</v>
      </c>
      <c r="AX78" s="71">
        <f t="shared" si="6"/>
        <v>72308</v>
      </c>
      <c r="AY78" s="52"/>
      <c r="AZ78" s="34">
        <v>0</v>
      </c>
      <c r="BA78" s="72">
        <f t="shared" si="7"/>
        <v>202349</v>
      </c>
      <c r="BB78" s="33">
        <f t="shared" si="8"/>
        <v>202349</v>
      </c>
      <c r="BC78" s="73">
        <v>129814</v>
      </c>
      <c r="BD78" s="32">
        <v>72535</v>
      </c>
      <c r="BE78" s="74">
        <v>0</v>
      </c>
      <c r="BF78" s="74">
        <v>0</v>
      </c>
      <c r="BG78" s="32">
        <v>0</v>
      </c>
      <c r="BH78" s="75">
        <f t="shared" si="10"/>
        <v>0</v>
      </c>
      <c r="BI78" s="75"/>
      <c r="BJ78" s="75">
        <v>0</v>
      </c>
      <c r="BK78" s="52"/>
      <c r="BL78" s="10"/>
    </row>
    <row r="79" spans="1:64" x14ac:dyDescent="0.3">
      <c r="A79" s="5" t="s">
        <v>90</v>
      </c>
      <c r="B79" s="9" t="s">
        <v>128</v>
      </c>
      <c r="C79" s="31">
        <f t="shared" si="9"/>
        <v>249633</v>
      </c>
      <c r="D79" s="70"/>
      <c r="E79" s="70"/>
      <c r="F79" s="70"/>
      <c r="G79" s="70"/>
      <c r="H79" s="70"/>
      <c r="I79" s="70"/>
      <c r="J79" s="70"/>
      <c r="K79" s="70"/>
      <c r="L79" s="33">
        <v>822</v>
      </c>
      <c r="M79" s="31">
        <v>908</v>
      </c>
      <c r="N79" s="31">
        <v>65</v>
      </c>
      <c r="O79" s="31">
        <v>31</v>
      </c>
      <c r="P79" s="31">
        <v>2400</v>
      </c>
      <c r="Q79" s="31">
        <v>4874</v>
      </c>
      <c r="R79" s="31">
        <v>2609</v>
      </c>
      <c r="S79" s="31">
        <v>0</v>
      </c>
      <c r="T79" s="31">
        <v>379</v>
      </c>
      <c r="U79" s="31">
        <v>2345</v>
      </c>
      <c r="V79" s="31">
        <v>1057</v>
      </c>
      <c r="W79" s="31">
        <v>143</v>
      </c>
      <c r="X79" s="31">
        <v>657</v>
      </c>
      <c r="Y79" s="31">
        <v>937</v>
      </c>
      <c r="Z79" s="31">
        <v>829</v>
      </c>
      <c r="AA79" s="31">
        <v>58</v>
      </c>
      <c r="AB79" s="31">
        <v>2058</v>
      </c>
      <c r="AC79" s="31">
        <v>6424</v>
      </c>
      <c r="AD79" s="31">
        <v>2351</v>
      </c>
      <c r="AE79" s="31">
        <v>1404</v>
      </c>
      <c r="AF79" s="31">
        <v>15191</v>
      </c>
      <c r="AG79" s="31">
        <v>14800</v>
      </c>
      <c r="AH79" s="31">
        <v>18983</v>
      </c>
      <c r="AI79" s="31">
        <v>3695</v>
      </c>
      <c r="AJ79" s="31">
        <v>43412</v>
      </c>
      <c r="AK79" s="31">
        <v>13064</v>
      </c>
      <c r="AL79" s="31">
        <v>1284</v>
      </c>
      <c r="AM79" s="31">
        <v>20099</v>
      </c>
      <c r="AN79" s="31">
        <v>14243</v>
      </c>
      <c r="AO79" s="31">
        <v>1187</v>
      </c>
      <c r="AP79" s="31">
        <v>3787</v>
      </c>
      <c r="AQ79" s="31">
        <v>2161</v>
      </c>
      <c r="AR79" s="31">
        <v>1558</v>
      </c>
      <c r="AS79" s="31">
        <v>3036</v>
      </c>
      <c r="AT79" s="31">
        <v>0</v>
      </c>
      <c r="AU79" s="31">
        <v>0</v>
      </c>
      <c r="AV79" s="31">
        <v>0</v>
      </c>
      <c r="AW79" s="31">
        <v>0</v>
      </c>
      <c r="AX79" s="71">
        <f t="shared" si="6"/>
        <v>186851</v>
      </c>
      <c r="AY79" s="52"/>
      <c r="AZ79" s="34">
        <v>51654</v>
      </c>
      <c r="BA79" s="72">
        <f t="shared" si="7"/>
        <v>5842</v>
      </c>
      <c r="BB79" s="33">
        <f t="shared" si="8"/>
        <v>3127</v>
      </c>
      <c r="BC79" s="73">
        <v>106</v>
      </c>
      <c r="BD79" s="32">
        <v>3021</v>
      </c>
      <c r="BE79" s="74">
        <v>2687</v>
      </c>
      <c r="BF79" s="74">
        <v>28</v>
      </c>
      <c r="BG79" s="32">
        <v>5261</v>
      </c>
      <c r="BH79" s="75">
        <f t="shared" si="10"/>
        <v>5261</v>
      </c>
      <c r="BI79" s="75"/>
      <c r="BJ79" s="75">
        <v>25</v>
      </c>
      <c r="BK79" s="52"/>
      <c r="BL79" s="10"/>
    </row>
    <row r="80" spans="1:64" x14ac:dyDescent="0.3">
      <c r="A80" s="5" t="s">
        <v>91</v>
      </c>
      <c r="B80" s="9" t="s">
        <v>129</v>
      </c>
      <c r="C80" s="31">
        <f t="shared" si="9"/>
        <v>159249</v>
      </c>
      <c r="D80" s="70"/>
      <c r="E80" s="70"/>
      <c r="F80" s="70"/>
      <c r="G80" s="70"/>
      <c r="H80" s="70"/>
      <c r="I80" s="70"/>
      <c r="J80" s="70"/>
      <c r="K80" s="70"/>
      <c r="L80" s="33">
        <v>2575</v>
      </c>
      <c r="M80" s="31">
        <v>13</v>
      </c>
      <c r="N80" s="31">
        <v>511</v>
      </c>
      <c r="O80" s="31">
        <v>109</v>
      </c>
      <c r="P80" s="31">
        <v>1644</v>
      </c>
      <c r="Q80" s="31">
        <v>1357</v>
      </c>
      <c r="R80" s="31">
        <v>1257</v>
      </c>
      <c r="S80" s="31">
        <v>0</v>
      </c>
      <c r="T80" s="31">
        <v>161</v>
      </c>
      <c r="U80" s="31">
        <v>920</v>
      </c>
      <c r="V80" s="31">
        <v>654</v>
      </c>
      <c r="W80" s="31">
        <v>146</v>
      </c>
      <c r="X80" s="31">
        <v>240</v>
      </c>
      <c r="Y80" s="31">
        <v>7510</v>
      </c>
      <c r="Z80" s="31">
        <v>323</v>
      </c>
      <c r="AA80" s="31">
        <v>15</v>
      </c>
      <c r="AB80" s="31">
        <v>1799</v>
      </c>
      <c r="AC80" s="31">
        <v>2053</v>
      </c>
      <c r="AD80" s="31">
        <v>4378</v>
      </c>
      <c r="AE80" s="31">
        <v>1262</v>
      </c>
      <c r="AF80" s="31">
        <v>22036</v>
      </c>
      <c r="AG80" s="31">
        <v>7554</v>
      </c>
      <c r="AH80" s="31">
        <v>21353</v>
      </c>
      <c r="AI80" s="31">
        <v>2179</v>
      </c>
      <c r="AJ80" s="31">
        <v>15444</v>
      </c>
      <c r="AK80" s="31">
        <v>12066</v>
      </c>
      <c r="AL80" s="31">
        <v>1261</v>
      </c>
      <c r="AM80" s="31">
        <v>18050</v>
      </c>
      <c r="AN80" s="31">
        <v>5463</v>
      </c>
      <c r="AO80" s="31">
        <v>4124</v>
      </c>
      <c r="AP80" s="31">
        <v>1849</v>
      </c>
      <c r="AQ80" s="31">
        <v>4522</v>
      </c>
      <c r="AR80" s="31">
        <v>2735</v>
      </c>
      <c r="AS80" s="31">
        <v>624</v>
      </c>
      <c r="AT80" s="31">
        <v>0</v>
      </c>
      <c r="AU80" s="31">
        <v>0</v>
      </c>
      <c r="AV80" s="31">
        <v>0</v>
      </c>
      <c r="AW80" s="31">
        <v>0</v>
      </c>
      <c r="AX80" s="71">
        <f t="shared" si="6"/>
        <v>146187</v>
      </c>
      <c r="AY80" s="52"/>
      <c r="AZ80" s="34">
        <v>90</v>
      </c>
      <c r="BA80" s="72">
        <f t="shared" si="7"/>
        <v>12860</v>
      </c>
      <c r="BB80" s="33">
        <f t="shared" si="8"/>
        <v>12860</v>
      </c>
      <c r="BC80" s="73">
        <v>0</v>
      </c>
      <c r="BD80" s="32">
        <v>12860</v>
      </c>
      <c r="BE80" s="74">
        <v>0</v>
      </c>
      <c r="BF80" s="74">
        <v>0</v>
      </c>
      <c r="BG80" s="32">
        <v>39</v>
      </c>
      <c r="BH80" s="75">
        <f t="shared" si="10"/>
        <v>39</v>
      </c>
      <c r="BI80" s="75"/>
      <c r="BJ80" s="75">
        <v>73</v>
      </c>
      <c r="BK80" s="52"/>
      <c r="BL80" s="10"/>
    </row>
    <row r="81" spans="1:64" x14ac:dyDescent="0.3">
      <c r="A81" s="5" t="s">
        <v>92</v>
      </c>
      <c r="B81" s="9" t="s">
        <v>130</v>
      </c>
      <c r="C81" s="31">
        <f t="shared" si="9"/>
        <v>344960</v>
      </c>
      <c r="D81" s="70"/>
      <c r="E81" s="70"/>
      <c r="F81" s="70"/>
      <c r="G81" s="70"/>
      <c r="H81" s="70"/>
      <c r="I81" s="70"/>
      <c r="J81" s="70"/>
      <c r="K81" s="70"/>
      <c r="L81" s="33">
        <v>0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31">
        <v>0</v>
      </c>
      <c r="T81" s="31">
        <v>0</v>
      </c>
      <c r="U81" s="31">
        <v>0</v>
      </c>
      <c r="V81" s="31">
        <v>0</v>
      </c>
      <c r="W81" s="31">
        <v>0</v>
      </c>
      <c r="X81" s="31">
        <v>0</v>
      </c>
      <c r="Y81" s="31">
        <v>0</v>
      </c>
      <c r="Z81" s="31">
        <v>0</v>
      </c>
      <c r="AA81" s="31">
        <v>0</v>
      </c>
      <c r="AB81" s="31">
        <v>0</v>
      </c>
      <c r="AC81" s="31">
        <v>0</v>
      </c>
      <c r="AD81" s="31">
        <v>0</v>
      </c>
      <c r="AE81" s="31">
        <v>0</v>
      </c>
      <c r="AF81" s="31">
        <v>0</v>
      </c>
      <c r="AG81" s="31">
        <v>0</v>
      </c>
      <c r="AH81" s="31">
        <v>0</v>
      </c>
      <c r="AI81" s="31">
        <v>0</v>
      </c>
      <c r="AJ81" s="31">
        <v>0</v>
      </c>
      <c r="AK81" s="31">
        <v>0</v>
      </c>
      <c r="AL81" s="31">
        <v>0</v>
      </c>
      <c r="AM81" s="31">
        <v>0</v>
      </c>
      <c r="AN81" s="31">
        <v>0</v>
      </c>
      <c r="AO81" s="31">
        <v>0</v>
      </c>
      <c r="AP81" s="31">
        <v>0</v>
      </c>
      <c r="AQ81" s="31">
        <v>0</v>
      </c>
      <c r="AR81" s="31">
        <v>0</v>
      </c>
      <c r="AS81" s="31">
        <v>0</v>
      </c>
      <c r="AT81" s="31">
        <v>0</v>
      </c>
      <c r="AU81" s="31">
        <v>0</v>
      </c>
      <c r="AV81" s="31">
        <v>0</v>
      </c>
      <c r="AW81" s="31">
        <v>0</v>
      </c>
      <c r="AX81" s="71">
        <f t="shared" si="6"/>
        <v>0</v>
      </c>
      <c r="AY81" s="52"/>
      <c r="AZ81" s="34">
        <v>0</v>
      </c>
      <c r="BA81" s="72">
        <f t="shared" si="7"/>
        <v>344960</v>
      </c>
      <c r="BB81" s="33">
        <f t="shared" si="8"/>
        <v>6388</v>
      </c>
      <c r="BC81" s="73">
        <v>249</v>
      </c>
      <c r="BD81" s="32">
        <v>6139</v>
      </c>
      <c r="BE81" s="74">
        <v>338572</v>
      </c>
      <c r="BF81" s="74">
        <v>0</v>
      </c>
      <c r="BG81" s="32">
        <v>0</v>
      </c>
      <c r="BH81" s="75">
        <f t="shared" si="10"/>
        <v>0</v>
      </c>
      <c r="BI81" s="75"/>
      <c r="BJ81" s="75">
        <v>0</v>
      </c>
      <c r="BK81" s="52"/>
      <c r="BL81" s="10"/>
    </row>
    <row r="82" spans="1:64" x14ac:dyDescent="0.3">
      <c r="A82" s="5" t="s">
        <v>93</v>
      </c>
      <c r="B82" s="9" t="s">
        <v>131</v>
      </c>
      <c r="C82" s="31">
        <f t="shared" si="9"/>
        <v>236342</v>
      </c>
      <c r="D82" s="70"/>
      <c r="E82" s="70"/>
      <c r="F82" s="70"/>
      <c r="G82" s="70"/>
      <c r="H82" s="70"/>
      <c r="I82" s="70"/>
      <c r="J82" s="70"/>
      <c r="K82" s="70"/>
      <c r="L82" s="33">
        <v>3</v>
      </c>
      <c r="M82" s="31">
        <v>0</v>
      </c>
      <c r="N82" s="31">
        <v>3</v>
      </c>
      <c r="O82" s="31">
        <v>0</v>
      </c>
      <c r="P82" s="31">
        <v>79</v>
      </c>
      <c r="Q82" s="31">
        <v>117</v>
      </c>
      <c r="R82" s="31">
        <v>120</v>
      </c>
      <c r="S82" s="31">
        <v>0</v>
      </c>
      <c r="T82" s="31">
        <v>0</v>
      </c>
      <c r="U82" s="31">
        <v>167</v>
      </c>
      <c r="V82" s="31">
        <v>20</v>
      </c>
      <c r="W82" s="31">
        <v>0</v>
      </c>
      <c r="X82" s="31">
        <v>0</v>
      </c>
      <c r="Y82" s="31">
        <v>42</v>
      </c>
      <c r="Z82" s="31">
        <v>36</v>
      </c>
      <c r="AA82" s="31">
        <v>10</v>
      </c>
      <c r="AB82" s="31">
        <v>1</v>
      </c>
      <c r="AC82" s="31">
        <v>145</v>
      </c>
      <c r="AD82" s="31">
        <v>456</v>
      </c>
      <c r="AE82" s="31">
        <v>93</v>
      </c>
      <c r="AF82" s="31">
        <v>170</v>
      </c>
      <c r="AG82" s="31">
        <v>410</v>
      </c>
      <c r="AH82" s="31">
        <v>1576</v>
      </c>
      <c r="AI82" s="31">
        <v>947</v>
      </c>
      <c r="AJ82" s="31">
        <v>980</v>
      </c>
      <c r="AK82" s="31">
        <v>1712</v>
      </c>
      <c r="AL82" s="31">
        <v>0</v>
      </c>
      <c r="AM82" s="31">
        <v>1769</v>
      </c>
      <c r="AN82" s="31">
        <v>332</v>
      </c>
      <c r="AO82" s="31">
        <v>2599</v>
      </c>
      <c r="AP82" s="31">
        <v>1049</v>
      </c>
      <c r="AQ82" s="31">
        <v>10118</v>
      </c>
      <c r="AR82" s="31">
        <v>58</v>
      </c>
      <c r="AS82" s="31">
        <v>28</v>
      </c>
      <c r="AT82" s="31">
        <v>0</v>
      </c>
      <c r="AU82" s="31">
        <v>0</v>
      </c>
      <c r="AV82" s="31">
        <v>0</v>
      </c>
      <c r="AW82" s="31">
        <v>0</v>
      </c>
      <c r="AX82" s="71">
        <f t="shared" si="6"/>
        <v>23040</v>
      </c>
      <c r="AY82" s="52"/>
      <c r="AZ82" s="34">
        <v>468</v>
      </c>
      <c r="BA82" s="72">
        <f t="shared" si="7"/>
        <v>212834</v>
      </c>
      <c r="BB82" s="33">
        <f t="shared" si="8"/>
        <v>69767</v>
      </c>
      <c r="BC82" s="73">
        <v>10245</v>
      </c>
      <c r="BD82" s="32">
        <v>59522</v>
      </c>
      <c r="BE82" s="74">
        <v>137169</v>
      </c>
      <c r="BF82" s="74">
        <v>5898</v>
      </c>
      <c r="BG82" s="32">
        <v>0</v>
      </c>
      <c r="BH82" s="75">
        <f t="shared" si="10"/>
        <v>0</v>
      </c>
      <c r="BI82" s="75"/>
      <c r="BJ82" s="75">
        <v>0</v>
      </c>
      <c r="BK82" s="52"/>
      <c r="BL82" s="10"/>
    </row>
    <row r="83" spans="1:64" x14ac:dyDescent="0.3">
      <c r="A83" s="5" t="s">
        <v>94</v>
      </c>
      <c r="B83" s="9" t="s">
        <v>132</v>
      </c>
      <c r="C83" s="31">
        <f t="shared" si="9"/>
        <v>126276</v>
      </c>
      <c r="D83" s="70"/>
      <c r="E83" s="70"/>
      <c r="F83" s="70"/>
      <c r="G83" s="70"/>
      <c r="H83" s="70"/>
      <c r="I83" s="70"/>
      <c r="J83" s="70"/>
      <c r="K83" s="70"/>
      <c r="L83" s="33">
        <v>0</v>
      </c>
      <c r="M83" s="31">
        <v>0</v>
      </c>
      <c r="N83" s="31">
        <v>0</v>
      </c>
      <c r="O83" s="31">
        <v>0</v>
      </c>
      <c r="P83" s="31">
        <v>0</v>
      </c>
      <c r="Q83" s="31">
        <v>27</v>
      </c>
      <c r="R83" s="31">
        <v>16</v>
      </c>
      <c r="S83" s="31">
        <v>0</v>
      </c>
      <c r="T83" s="31">
        <v>0</v>
      </c>
      <c r="U83" s="31">
        <v>66</v>
      </c>
      <c r="V83" s="31">
        <v>0</v>
      </c>
      <c r="W83" s="31">
        <v>0</v>
      </c>
      <c r="X83" s="31">
        <v>0</v>
      </c>
      <c r="Y83" s="31">
        <v>0</v>
      </c>
      <c r="Z83" s="31">
        <v>0</v>
      </c>
      <c r="AA83" s="31">
        <v>0</v>
      </c>
      <c r="AB83" s="31">
        <v>0</v>
      </c>
      <c r="AC83" s="31">
        <v>0</v>
      </c>
      <c r="AD83" s="31">
        <v>0</v>
      </c>
      <c r="AE83" s="31">
        <v>0</v>
      </c>
      <c r="AF83" s="31">
        <v>0</v>
      </c>
      <c r="AG83" s="31">
        <v>0</v>
      </c>
      <c r="AH83" s="31">
        <v>0</v>
      </c>
      <c r="AI83" s="31">
        <v>0</v>
      </c>
      <c r="AJ83" s="31">
        <v>26</v>
      </c>
      <c r="AK83" s="31">
        <v>0</v>
      </c>
      <c r="AL83" s="31">
        <v>0</v>
      </c>
      <c r="AM83" s="31">
        <v>0</v>
      </c>
      <c r="AN83" s="31">
        <v>0</v>
      </c>
      <c r="AO83" s="31">
        <v>1</v>
      </c>
      <c r="AP83" s="31">
        <v>0</v>
      </c>
      <c r="AQ83" s="31">
        <v>83</v>
      </c>
      <c r="AR83" s="31">
        <v>0</v>
      </c>
      <c r="AS83" s="31">
        <v>0</v>
      </c>
      <c r="AT83" s="31">
        <v>0</v>
      </c>
      <c r="AU83" s="31">
        <v>0</v>
      </c>
      <c r="AV83" s="31">
        <v>0</v>
      </c>
      <c r="AW83" s="31">
        <v>0</v>
      </c>
      <c r="AX83" s="71">
        <f t="shared" si="6"/>
        <v>219</v>
      </c>
      <c r="AY83" s="52"/>
      <c r="AZ83" s="34">
        <v>78</v>
      </c>
      <c r="BA83" s="72">
        <f t="shared" si="7"/>
        <v>125979</v>
      </c>
      <c r="BB83" s="33">
        <f t="shared" si="8"/>
        <v>86188</v>
      </c>
      <c r="BC83" s="73">
        <v>4243</v>
      </c>
      <c r="BD83" s="32">
        <v>81945</v>
      </c>
      <c r="BE83" s="74">
        <v>30475</v>
      </c>
      <c r="BF83" s="74">
        <v>9316</v>
      </c>
      <c r="BG83" s="32">
        <v>0</v>
      </c>
      <c r="BH83" s="75">
        <f t="shared" si="10"/>
        <v>0</v>
      </c>
      <c r="BI83" s="75"/>
      <c r="BJ83" s="75">
        <v>0</v>
      </c>
      <c r="BK83" s="52"/>
      <c r="BL83" s="10"/>
    </row>
    <row r="84" spans="1:64" x14ac:dyDescent="0.3">
      <c r="A84" s="5" t="s">
        <v>95</v>
      </c>
      <c r="B84" s="9" t="s">
        <v>133</v>
      </c>
      <c r="C84" s="31">
        <f t="shared" si="9"/>
        <v>44355</v>
      </c>
      <c r="D84" s="70"/>
      <c r="E84" s="70"/>
      <c r="F84" s="70"/>
      <c r="G84" s="70"/>
      <c r="H84" s="70"/>
      <c r="I84" s="70"/>
      <c r="J84" s="70"/>
      <c r="K84" s="70"/>
      <c r="L84" s="33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0</v>
      </c>
      <c r="S84" s="31">
        <v>0</v>
      </c>
      <c r="T84" s="31">
        <v>0</v>
      </c>
      <c r="U84" s="31">
        <v>0</v>
      </c>
      <c r="V84" s="31">
        <v>0</v>
      </c>
      <c r="W84" s="31">
        <v>0</v>
      </c>
      <c r="X84" s="31">
        <v>0</v>
      </c>
      <c r="Y84" s="31">
        <v>0</v>
      </c>
      <c r="Z84" s="31">
        <v>0</v>
      </c>
      <c r="AA84" s="31">
        <v>0</v>
      </c>
      <c r="AB84" s="31">
        <v>0</v>
      </c>
      <c r="AC84" s="31">
        <v>0</v>
      </c>
      <c r="AD84" s="31">
        <v>0</v>
      </c>
      <c r="AE84" s="31">
        <v>0</v>
      </c>
      <c r="AF84" s="31">
        <v>0</v>
      </c>
      <c r="AG84" s="31">
        <v>0</v>
      </c>
      <c r="AH84" s="31">
        <v>0</v>
      </c>
      <c r="AI84" s="31">
        <v>277</v>
      </c>
      <c r="AJ84" s="31">
        <v>0</v>
      </c>
      <c r="AK84" s="31">
        <v>0</v>
      </c>
      <c r="AL84" s="31">
        <v>0</v>
      </c>
      <c r="AM84" s="31">
        <v>1</v>
      </c>
      <c r="AN84" s="31">
        <v>0</v>
      </c>
      <c r="AO84" s="31">
        <v>0</v>
      </c>
      <c r="AP84" s="31">
        <v>11</v>
      </c>
      <c r="AQ84" s="31">
        <v>0</v>
      </c>
      <c r="AR84" s="31">
        <v>0</v>
      </c>
      <c r="AS84" s="31">
        <v>180</v>
      </c>
      <c r="AT84" s="31">
        <v>0</v>
      </c>
      <c r="AU84" s="31">
        <v>0</v>
      </c>
      <c r="AV84" s="31">
        <v>0</v>
      </c>
      <c r="AW84" s="31">
        <v>0</v>
      </c>
      <c r="AX84" s="71">
        <f t="shared" si="6"/>
        <v>469</v>
      </c>
      <c r="AY84" s="52"/>
      <c r="AZ84" s="34">
        <v>154</v>
      </c>
      <c r="BA84" s="72">
        <f t="shared" si="7"/>
        <v>43732</v>
      </c>
      <c r="BB84" s="33">
        <f t="shared" si="8"/>
        <v>43215</v>
      </c>
      <c r="BC84" s="73">
        <v>0</v>
      </c>
      <c r="BD84" s="32">
        <v>43215</v>
      </c>
      <c r="BE84" s="74">
        <v>32</v>
      </c>
      <c r="BF84" s="74">
        <v>485</v>
      </c>
      <c r="BG84" s="32">
        <v>0</v>
      </c>
      <c r="BH84" s="75">
        <f t="shared" si="10"/>
        <v>0</v>
      </c>
      <c r="BI84" s="75"/>
      <c r="BJ84" s="75">
        <v>0</v>
      </c>
      <c r="BK84" s="52"/>
      <c r="BL84" s="10"/>
    </row>
    <row r="85" spans="1:64" x14ac:dyDescent="0.3">
      <c r="A85" s="5" t="s">
        <v>96</v>
      </c>
      <c r="B85" s="9" t="s">
        <v>134</v>
      </c>
      <c r="C85" s="31">
        <f t="shared" si="9"/>
        <v>107086</v>
      </c>
      <c r="D85" s="70"/>
      <c r="E85" s="70"/>
      <c r="F85" s="70"/>
      <c r="G85" s="70"/>
      <c r="H85" s="70"/>
      <c r="I85" s="70"/>
      <c r="J85" s="70"/>
      <c r="K85" s="70"/>
      <c r="L85" s="33">
        <v>4</v>
      </c>
      <c r="M85" s="31">
        <v>0</v>
      </c>
      <c r="N85" s="31">
        <v>0</v>
      </c>
      <c r="O85" s="31">
        <v>0</v>
      </c>
      <c r="P85" s="31">
        <v>12</v>
      </c>
      <c r="Q85" s="31">
        <v>28</v>
      </c>
      <c r="R85" s="31">
        <v>390</v>
      </c>
      <c r="S85" s="31">
        <v>4</v>
      </c>
      <c r="T85" s="31">
        <v>46</v>
      </c>
      <c r="U85" s="31">
        <v>425</v>
      </c>
      <c r="V85" s="31">
        <v>1114</v>
      </c>
      <c r="W85" s="31">
        <v>0</v>
      </c>
      <c r="X85" s="31">
        <v>5</v>
      </c>
      <c r="Y85" s="31">
        <v>24</v>
      </c>
      <c r="Z85" s="31">
        <v>51</v>
      </c>
      <c r="AA85" s="31">
        <v>2</v>
      </c>
      <c r="AB85" s="31">
        <v>41</v>
      </c>
      <c r="AC85" s="31">
        <v>10</v>
      </c>
      <c r="AD85" s="31">
        <v>31</v>
      </c>
      <c r="AE85" s="31">
        <v>8</v>
      </c>
      <c r="AF85" s="31">
        <v>14</v>
      </c>
      <c r="AG85" s="31">
        <v>66</v>
      </c>
      <c r="AH85" s="31">
        <v>68</v>
      </c>
      <c r="AI85" s="31">
        <v>1021</v>
      </c>
      <c r="AJ85" s="31">
        <v>61</v>
      </c>
      <c r="AK85" s="31">
        <v>956</v>
      </c>
      <c r="AL85" s="31">
        <v>7</v>
      </c>
      <c r="AM85" s="31">
        <v>9</v>
      </c>
      <c r="AN85" s="31">
        <v>33</v>
      </c>
      <c r="AO85" s="31">
        <v>2251</v>
      </c>
      <c r="AP85" s="31">
        <v>3</v>
      </c>
      <c r="AQ85" s="31">
        <v>15</v>
      </c>
      <c r="AR85" s="31">
        <v>358</v>
      </c>
      <c r="AS85" s="31">
        <v>491</v>
      </c>
      <c r="AT85" s="31">
        <v>0</v>
      </c>
      <c r="AU85" s="31">
        <v>0</v>
      </c>
      <c r="AV85" s="31">
        <v>0</v>
      </c>
      <c r="AW85" s="31">
        <v>0</v>
      </c>
      <c r="AX85" s="71">
        <f t="shared" si="6"/>
        <v>7548</v>
      </c>
      <c r="AY85" s="52"/>
      <c r="AZ85" s="34">
        <v>0</v>
      </c>
      <c r="BA85" s="72">
        <f t="shared" si="7"/>
        <v>99538</v>
      </c>
      <c r="BB85" s="33">
        <f t="shared" si="8"/>
        <v>57016</v>
      </c>
      <c r="BC85" s="73">
        <v>0</v>
      </c>
      <c r="BD85" s="32">
        <v>57016</v>
      </c>
      <c r="BE85" s="74">
        <v>0</v>
      </c>
      <c r="BF85" s="74">
        <v>42522</v>
      </c>
      <c r="BG85" s="32">
        <v>0</v>
      </c>
      <c r="BH85" s="75">
        <f t="shared" si="10"/>
        <v>0</v>
      </c>
      <c r="BI85" s="75"/>
      <c r="BJ85" s="75">
        <v>0</v>
      </c>
      <c r="BK85" s="52"/>
      <c r="BL85" s="10"/>
    </row>
    <row r="86" spans="1:64" x14ac:dyDescent="0.3">
      <c r="A86" s="5" t="s">
        <v>97</v>
      </c>
      <c r="B86" s="9" t="s">
        <v>135</v>
      </c>
      <c r="C86" s="31">
        <f t="shared" si="9"/>
        <v>6846</v>
      </c>
      <c r="D86" s="70"/>
      <c r="E86" s="70"/>
      <c r="F86" s="70"/>
      <c r="G86" s="70"/>
      <c r="H86" s="70"/>
      <c r="I86" s="70"/>
      <c r="J86" s="70"/>
      <c r="K86" s="70"/>
      <c r="L86" s="33">
        <v>0</v>
      </c>
      <c r="M86" s="31">
        <v>0</v>
      </c>
      <c r="N86" s="31">
        <v>0</v>
      </c>
      <c r="O86" s="31">
        <v>0</v>
      </c>
      <c r="P86" s="31">
        <v>0</v>
      </c>
      <c r="Q86" s="31">
        <v>0</v>
      </c>
      <c r="R86" s="31">
        <v>0</v>
      </c>
      <c r="S86" s="31">
        <v>0</v>
      </c>
      <c r="T86" s="31">
        <v>0</v>
      </c>
      <c r="U86" s="31">
        <v>0</v>
      </c>
      <c r="V86" s="31">
        <v>0</v>
      </c>
      <c r="W86" s="31">
        <v>0</v>
      </c>
      <c r="X86" s="31">
        <v>0</v>
      </c>
      <c r="Y86" s="31">
        <v>0</v>
      </c>
      <c r="Z86" s="31">
        <v>0</v>
      </c>
      <c r="AA86" s="31">
        <v>0</v>
      </c>
      <c r="AB86" s="31">
        <v>0</v>
      </c>
      <c r="AC86" s="31">
        <v>0</v>
      </c>
      <c r="AD86" s="31">
        <v>0</v>
      </c>
      <c r="AE86" s="31">
        <v>0</v>
      </c>
      <c r="AF86" s="31">
        <v>0</v>
      </c>
      <c r="AG86" s="31">
        <v>0</v>
      </c>
      <c r="AH86" s="31">
        <v>0</v>
      </c>
      <c r="AI86" s="31">
        <v>0</v>
      </c>
      <c r="AJ86" s="31">
        <v>0</v>
      </c>
      <c r="AK86" s="31">
        <v>0</v>
      </c>
      <c r="AL86" s="31">
        <v>0</v>
      </c>
      <c r="AM86" s="31">
        <v>0</v>
      </c>
      <c r="AN86" s="31">
        <v>0</v>
      </c>
      <c r="AO86" s="31">
        <v>0</v>
      </c>
      <c r="AP86" s="31">
        <v>0</v>
      </c>
      <c r="AQ86" s="31">
        <v>0</v>
      </c>
      <c r="AR86" s="31">
        <v>0</v>
      </c>
      <c r="AS86" s="31">
        <v>0</v>
      </c>
      <c r="AT86" s="31">
        <v>0</v>
      </c>
      <c r="AU86" s="31">
        <v>0</v>
      </c>
      <c r="AV86" s="31">
        <v>0</v>
      </c>
      <c r="AW86" s="31">
        <v>0</v>
      </c>
      <c r="AX86" s="71">
        <f t="shared" si="6"/>
        <v>0</v>
      </c>
      <c r="AY86" s="52"/>
      <c r="AZ86" s="34">
        <v>0</v>
      </c>
      <c r="BA86" s="72">
        <f t="shared" si="7"/>
        <v>6846</v>
      </c>
      <c r="BB86" s="33">
        <f t="shared" si="8"/>
        <v>6846</v>
      </c>
      <c r="BC86" s="73">
        <v>6846</v>
      </c>
      <c r="BD86" s="32">
        <v>0</v>
      </c>
      <c r="BE86" s="74">
        <v>0</v>
      </c>
      <c r="BF86" s="74">
        <v>0</v>
      </c>
      <c r="BG86" s="32">
        <v>0</v>
      </c>
      <c r="BH86" s="75">
        <f t="shared" si="10"/>
        <v>0</v>
      </c>
      <c r="BI86" s="75"/>
      <c r="BJ86" s="75">
        <v>0</v>
      </c>
      <c r="BK86" s="52"/>
      <c r="BL86" s="10"/>
    </row>
    <row r="87" spans="1:64" x14ac:dyDescent="0.3">
      <c r="A87" s="5" t="s">
        <v>98</v>
      </c>
      <c r="B87" s="9" t="s">
        <v>136</v>
      </c>
      <c r="C87" s="31">
        <f t="shared" si="9"/>
        <v>0</v>
      </c>
      <c r="D87" s="70"/>
      <c r="E87" s="70"/>
      <c r="F87" s="70"/>
      <c r="G87" s="70"/>
      <c r="H87" s="70"/>
      <c r="I87" s="70"/>
      <c r="J87" s="70"/>
      <c r="K87" s="70"/>
      <c r="L87" s="33">
        <v>0</v>
      </c>
      <c r="M87" s="31">
        <v>0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31">
        <v>0</v>
      </c>
      <c r="T87" s="31">
        <v>0</v>
      </c>
      <c r="U87" s="31">
        <v>0</v>
      </c>
      <c r="V87" s="31">
        <v>0</v>
      </c>
      <c r="W87" s="31">
        <v>0</v>
      </c>
      <c r="X87" s="31">
        <v>0</v>
      </c>
      <c r="Y87" s="31">
        <v>0</v>
      </c>
      <c r="Z87" s="31">
        <v>0</v>
      </c>
      <c r="AA87" s="31">
        <v>0</v>
      </c>
      <c r="AB87" s="31">
        <v>0</v>
      </c>
      <c r="AC87" s="31">
        <v>0</v>
      </c>
      <c r="AD87" s="31">
        <v>0</v>
      </c>
      <c r="AE87" s="31">
        <v>0</v>
      </c>
      <c r="AF87" s="31">
        <v>0</v>
      </c>
      <c r="AG87" s="31">
        <v>0</v>
      </c>
      <c r="AH87" s="31">
        <v>0</v>
      </c>
      <c r="AI87" s="31">
        <v>0</v>
      </c>
      <c r="AJ87" s="31">
        <v>0</v>
      </c>
      <c r="AK87" s="31">
        <v>0</v>
      </c>
      <c r="AL87" s="31">
        <v>0</v>
      </c>
      <c r="AM87" s="31">
        <v>0</v>
      </c>
      <c r="AN87" s="31">
        <v>0</v>
      </c>
      <c r="AO87" s="31">
        <v>0</v>
      </c>
      <c r="AP87" s="31">
        <v>0</v>
      </c>
      <c r="AQ87" s="31">
        <v>0</v>
      </c>
      <c r="AR87" s="31">
        <v>0</v>
      </c>
      <c r="AS87" s="31">
        <v>0</v>
      </c>
      <c r="AT87" s="31">
        <v>0</v>
      </c>
      <c r="AU87" s="31">
        <v>0</v>
      </c>
      <c r="AV87" s="31">
        <v>0</v>
      </c>
      <c r="AW87" s="31">
        <v>0</v>
      </c>
      <c r="AX87" s="71">
        <f t="shared" si="6"/>
        <v>0</v>
      </c>
      <c r="AY87" s="52"/>
      <c r="AZ87" s="34">
        <v>0</v>
      </c>
      <c r="BA87" s="72">
        <f t="shared" si="7"/>
        <v>0</v>
      </c>
      <c r="BB87" s="33">
        <f t="shared" si="8"/>
        <v>0</v>
      </c>
      <c r="BC87" s="73">
        <v>0</v>
      </c>
      <c r="BD87" s="32">
        <v>0</v>
      </c>
      <c r="BE87" s="74">
        <v>0</v>
      </c>
      <c r="BF87" s="74">
        <v>0</v>
      </c>
      <c r="BG87" s="32">
        <v>0</v>
      </c>
      <c r="BH87" s="75">
        <f t="shared" si="10"/>
        <v>0</v>
      </c>
      <c r="BI87" s="75"/>
      <c r="BJ87" s="75">
        <v>0</v>
      </c>
      <c r="BK87" s="52"/>
      <c r="BL87" s="10"/>
    </row>
    <row r="88" spans="1:64" x14ac:dyDescent="0.3">
      <c r="A88" s="5" t="s">
        <v>99</v>
      </c>
      <c r="B88" s="9" t="s">
        <v>51</v>
      </c>
      <c r="C88" s="31">
        <f t="shared" si="9"/>
        <v>22311</v>
      </c>
      <c r="D88" s="70"/>
      <c r="E88" s="70"/>
      <c r="F88" s="70"/>
      <c r="G88" s="70"/>
      <c r="H88" s="70"/>
      <c r="I88" s="70"/>
      <c r="J88" s="70"/>
      <c r="K88" s="70"/>
      <c r="L88" s="33">
        <v>0</v>
      </c>
      <c r="M88" s="31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31">
        <v>0</v>
      </c>
      <c r="T88" s="31">
        <v>0</v>
      </c>
      <c r="U88" s="31">
        <v>0</v>
      </c>
      <c r="V88" s="31">
        <v>0</v>
      </c>
      <c r="W88" s="31">
        <v>0</v>
      </c>
      <c r="X88" s="31">
        <v>0</v>
      </c>
      <c r="Y88" s="31">
        <v>0</v>
      </c>
      <c r="Z88" s="31">
        <v>0</v>
      </c>
      <c r="AA88" s="31">
        <v>0</v>
      </c>
      <c r="AB88" s="31">
        <v>0</v>
      </c>
      <c r="AC88" s="31">
        <v>0</v>
      </c>
      <c r="AD88" s="31">
        <v>0</v>
      </c>
      <c r="AE88" s="31">
        <v>0</v>
      </c>
      <c r="AF88" s="31">
        <v>0</v>
      </c>
      <c r="AG88" s="31">
        <v>0</v>
      </c>
      <c r="AH88" s="31">
        <v>0</v>
      </c>
      <c r="AI88" s="31">
        <v>0</v>
      </c>
      <c r="AJ88" s="31">
        <v>0</v>
      </c>
      <c r="AK88" s="31">
        <v>0</v>
      </c>
      <c r="AL88" s="31">
        <v>0</v>
      </c>
      <c r="AM88" s="31">
        <v>0</v>
      </c>
      <c r="AN88" s="31">
        <v>0</v>
      </c>
      <c r="AO88" s="31">
        <v>0</v>
      </c>
      <c r="AP88" s="31">
        <v>0</v>
      </c>
      <c r="AQ88" s="31">
        <v>0</v>
      </c>
      <c r="AR88" s="31">
        <v>0</v>
      </c>
      <c r="AS88" s="31">
        <v>0</v>
      </c>
      <c r="AT88" s="31">
        <v>0</v>
      </c>
      <c r="AU88" s="31">
        <v>0</v>
      </c>
      <c r="AV88" s="31">
        <v>0</v>
      </c>
      <c r="AW88" s="31">
        <v>0</v>
      </c>
      <c r="AX88" s="71">
        <f t="shared" si="6"/>
        <v>0</v>
      </c>
      <c r="AY88" s="52"/>
      <c r="AZ88" s="34">
        <v>80367</v>
      </c>
      <c r="BA88" s="72">
        <f t="shared" si="7"/>
        <v>-58056</v>
      </c>
      <c r="BB88" s="33">
        <f t="shared" si="8"/>
        <v>-58056</v>
      </c>
      <c r="BC88" s="73">
        <v>0</v>
      </c>
      <c r="BD88" s="32">
        <v>-58056</v>
      </c>
      <c r="BE88" s="74">
        <v>0</v>
      </c>
      <c r="BF88" s="74">
        <v>0</v>
      </c>
      <c r="BG88" s="32">
        <v>0</v>
      </c>
      <c r="BH88" s="75">
        <f t="shared" si="10"/>
        <v>0</v>
      </c>
      <c r="BI88" s="75"/>
      <c r="BJ88" s="75">
        <v>0</v>
      </c>
      <c r="BK88" s="52"/>
      <c r="BL88" s="10"/>
    </row>
    <row r="89" spans="1:64" ht="12" thickBot="1" x14ac:dyDescent="0.35">
      <c r="A89" s="7" t="s">
        <v>100</v>
      </c>
      <c r="B89" s="9" t="s">
        <v>137</v>
      </c>
      <c r="C89" s="31">
        <f t="shared" si="9"/>
        <v>0</v>
      </c>
      <c r="D89" s="70"/>
      <c r="E89" s="70"/>
      <c r="F89" s="70"/>
      <c r="G89" s="70"/>
      <c r="H89" s="70"/>
      <c r="I89" s="70"/>
      <c r="J89" s="70"/>
      <c r="K89" s="70"/>
      <c r="L89" s="33">
        <v>0</v>
      </c>
      <c r="M89" s="31">
        <v>0</v>
      </c>
      <c r="N89" s="31">
        <v>0</v>
      </c>
      <c r="O89" s="31">
        <v>0</v>
      </c>
      <c r="P89" s="31">
        <v>0</v>
      </c>
      <c r="Q89" s="31">
        <v>0</v>
      </c>
      <c r="R89" s="31">
        <v>0</v>
      </c>
      <c r="S89" s="31">
        <v>0</v>
      </c>
      <c r="T89" s="31">
        <v>0</v>
      </c>
      <c r="U89" s="31">
        <v>0</v>
      </c>
      <c r="V89" s="31">
        <v>0</v>
      </c>
      <c r="W89" s="31">
        <v>0</v>
      </c>
      <c r="X89" s="31">
        <v>0</v>
      </c>
      <c r="Y89" s="31">
        <v>0</v>
      </c>
      <c r="Z89" s="31">
        <v>0</v>
      </c>
      <c r="AA89" s="31">
        <v>0</v>
      </c>
      <c r="AB89" s="31">
        <v>0</v>
      </c>
      <c r="AC89" s="31">
        <v>0</v>
      </c>
      <c r="AD89" s="31">
        <v>0</v>
      </c>
      <c r="AE89" s="31">
        <v>0</v>
      </c>
      <c r="AF89" s="31">
        <v>0</v>
      </c>
      <c r="AG89" s="31">
        <v>0</v>
      </c>
      <c r="AH89" s="31">
        <v>0</v>
      </c>
      <c r="AI89" s="31">
        <v>0</v>
      </c>
      <c r="AJ89" s="31">
        <v>0</v>
      </c>
      <c r="AK89" s="31">
        <v>0</v>
      </c>
      <c r="AL89" s="31">
        <v>0</v>
      </c>
      <c r="AM89" s="31">
        <v>0</v>
      </c>
      <c r="AN89" s="31">
        <v>0</v>
      </c>
      <c r="AO89" s="31">
        <v>0</v>
      </c>
      <c r="AP89" s="31">
        <v>0</v>
      </c>
      <c r="AQ89" s="31">
        <v>0</v>
      </c>
      <c r="AR89" s="31">
        <v>0</v>
      </c>
      <c r="AS89" s="31">
        <v>0</v>
      </c>
      <c r="AT89" s="31">
        <v>0</v>
      </c>
      <c r="AU89" s="31">
        <v>0</v>
      </c>
      <c r="AV89" s="31">
        <v>0</v>
      </c>
      <c r="AW89" s="31">
        <v>0</v>
      </c>
      <c r="AX89" s="71">
        <f t="shared" si="6"/>
        <v>0</v>
      </c>
      <c r="AY89" s="52"/>
      <c r="AZ89" s="34">
        <v>0</v>
      </c>
      <c r="BA89" s="72">
        <f t="shared" si="7"/>
        <v>0</v>
      </c>
      <c r="BB89" s="33">
        <f t="shared" si="8"/>
        <v>0</v>
      </c>
      <c r="BC89" s="73">
        <v>0</v>
      </c>
      <c r="BD89" s="32">
        <v>0</v>
      </c>
      <c r="BE89" s="74">
        <v>0</v>
      </c>
      <c r="BF89" s="74">
        <v>0</v>
      </c>
      <c r="BG89" s="32">
        <v>0</v>
      </c>
      <c r="BH89" s="75">
        <f t="shared" si="10"/>
        <v>0</v>
      </c>
      <c r="BI89" s="75"/>
      <c r="BJ89" s="75">
        <v>0</v>
      </c>
      <c r="BK89" s="52"/>
      <c r="BL89" s="10"/>
    </row>
    <row r="90" spans="1:64" ht="12.5" thickTop="1" thickBot="1" x14ac:dyDescent="0.35">
      <c r="B90" s="76" t="s">
        <v>138</v>
      </c>
      <c r="C90" s="41">
        <f t="shared" ref="C90:BK90" si="11">SUM(C52:C89)</f>
        <v>8376474</v>
      </c>
      <c r="D90" s="41">
        <f t="shared" si="11"/>
        <v>0</v>
      </c>
      <c r="E90" s="41">
        <f t="shared" si="11"/>
        <v>0</v>
      </c>
      <c r="F90" s="41">
        <f t="shared" si="11"/>
        <v>0</v>
      </c>
      <c r="G90" s="41">
        <f t="shared" si="11"/>
        <v>0</v>
      </c>
      <c r="H90" s="41">
        <f t="shared" si="11"/>
        <v>0</v>
      </c>
      <c r="I90" s="41">
        <f t="shared" si="11"/>
        <v>0</v>
      </c>
      <c r="J90" s="41">
        <f t="shared" si="11"/>
        <v>0</v>
      </c>
      <c r="K90" s="77">
        <f t="shared" si="11"/>
        <v>0</v>
      </c>
      <c r="L90" s="41">
        <f t="shared" si="11"/>
        <v>210331</v>
      </c>
      <c r="M90" s="41">
        <f t="shared" si="11"/>
        <v>74112</v>
      </c>
      <c r="N90" s="41">
        <f t="shared" si="11"/>
        <v>3723</v>
      </c>
      <c r="O90" s="41">
        <f t="shared" si="11"/>
        <v>2317</v>
      </c>
      <c r="P90" s="41">
        <f t="shared" si="11"/>
        <v>21204</v>
      </c>
      <c r="Q90" s="41">
        <f t="shared" si="11"/>
        <v>374333</v>
      </c>
      <c r="R90" s="41">
        <f t="shared" si="11"/>
        <v>81911</v>
      </c>
      <c r="S90" s="41">
        <f t="shared" si="11"/>
        <v>19</v>
      </c>
      <c r="T90" s="41">
        <f t="shared" si="11"/>
        <v>71393</v>
      </c>
      <c r="U90" s="41">
        <f t="shared" si="11"/>
        <v>78195</v>
      </c>
      <c r="V90" s="41">
        <f t="shared" si="11"/>
        <v>62809</v>
      </c>
      <c r="W90" s="41">
        <f t="shared" si="11"/>
        <v>3943</v>
      </c>
      <c r="X90" s="41">
        <f t="shared" si="11"/>
        <v>67495</v>
      </c>
      <c r="Y90" s="41">
        <f t="shared" si="11"/>
        <v>137449</v>
      </c>
      <c r="Z90" s="41">
        <f t="shared" si="11"/>
        <v>53265</v>
      </c>
      <c r="AA90" s="41">
        <f t="shared" si="11"/>
        <v>16096</v>
      </c>
      <c r="AB90" s="41">
        <f t="shared" si="11"/>
        <v>65001</v>
      </c>
      <c r="AC90" s="41">
        <f t="shared" si="11"/>
        <v>53698</v>
      </c>
      <c r="AD90" s="41">
        <f t="shared" si="11"/>
        <v>129780</v>
      </c>
      <c r="AE90" s="41">
        <f t="shared" si="11"/>
        <v>11216</v>
      </c>
      <c r="AF90" s="41">
        <f t="shared" si="11"/>
        <v>280605</v>
      </c>
      <c r="AG90" s="41">
        <f t="shared" si="11"/>
        <v>242115</v>
      </c>
      <c r="AH90" s="41">
        <f t="shared" si="11"/>
        <v>268074</v>
      </c>
      <c r="AI90" s="41">
        <f t="shared" si="11"/>
        <v>379949</v>
      </c>
      <c r="AJ90" s="41">
        <f t="shared" si="11"/>
        <v>162021</v>
      </c>
      <c r="AK90" s="41">
        <f t="shared" si="11"/>
        <v>67191</v>
      </c>
      <c r="AL90" s="41">
        <f t="shared" si="11"/>
        <v>16530</v>
      </c>
      <c r="AM90" s="41">
        <f t="shared" si="11"/>
        <v>141600</v>
      </c>
      <c r="AN90" s="41">
        <f t="shared" si="11"/>
        <v>54926</v>
      </c>
      <c r="AO90" s="41">
        <f t="shared" si="11"/>
        <v>105114</v>
      </c>
      <c r="AP90" s="41">
        <f t="shared" si="11"/>
        <v>37361</v>
      </c>
      <c r="AQ90" s="41">
        <f t="shared" si="11"/>
        <v>61468</v>
      </c>
      <c r="AR90" s="41">
        <f t="shared" si="11"/>
        <v>12852</v>
      </c>
      <c r="AS90" s="41">
        <f t="shared" si="11"/>
        <v>36330</v>
      </c>
      <c r="AT90" s="41">
        <f t="shared" si="11"/>
        <v>0</v>
      </c>
      <c r="AU90" s="41">
        <f t="shared" si="11"/>
        <v>0</v>
      </c>
      <c r="AV90" s="41">
        <f t="shared" si="11"/>
        <v>0</v>
      </c>
      <c r="AW90" s="41">
        <f t="shared" si="11"/>
        <v>0</v>
      </c>
      <c r="AX90" s="41">
        <f t="shared" si="11"/>
        <v>3384426</v>
      </c>
      <c r="AY90" s="76">
        <f t="shared" si="11"/>
        <v>0</v>
      </c>
      <c r="AZ90" s="77">
        <f t="shared" si="11"/>
        <v>956687</v>
      </c>
      <c r="BA90" s="77">
        <f t="shared" si="11"/>
        <v>3401116</v>
      </c>
      <c r="BB90" s="41">
        <f t="shared" si="11"/>
        <v>2824370</v>
      </c>
      <c r="BC90" s="41">
        <f t="shared" si="11"/>
        <v>428275</v>
      </c>
      <c r="BD90" s="78">
        <f t="shared" si="11"/>
        <v>2396095</v>
      </c>
      <c r="BE90" s="78">
        <f t="shared" si="11"/>
        <v>518497</v>
      </c>
      <c r="BF90" s="78">
        <f t="shared" si="11"/>
        <v>58249</v>
      </c>
      <c r="BG90" s="41">
        <f t="shared" si="11"/>
        <v>637904</v>
      </c>
      <c r="BH90" s="41">
        <f t="shared" si="11"/>
        <v>637904</v>
      </c>
      <c r="BI90" s="41">
        <f t="shared" si="11"/>
        <v>0</v>
      </c>
      <c r="BJ90" s="41">
        <f t="shared" si="11"/>
        <v>-3659</v>
      </c>
      <c r="BK90" s="79">
        <f t="shared" si="11"/>
        <v>0</v>
      </c>
      <c r="BL90" s="10"/>
    </row>
    <row r="91" spans="1:64" ht="12" thickTop="1" x14ac:dyDescent="0.3">
      <c r="B91" s="80" t="s">
        <v>157</v>
      </c>
      <c r="C91" s="81"/>
      <c r="D91" s="82"/>
      <c r="E91" s="82"/>
      <c r="F91" s="82">
        <f>F46</f>
        <v>193925</v>
      </c>
      <c r="G91" s="82">
        <f>G46</f>
        <v>-4994</v>
      </c>
      <c r="H91" s="82">
        <f>H46</f>
        <v>37896</v>
      </c>
      <c r="I91" s="82">
        <f>I46</f>
        <v>1984</v>
      </c>
      <c r="J91" s="82">
        <f>J46</f>
        <v>83931</v>
      </c>
      <c r="K91" s="82"/>
      <c r="L91" s="81">
        <f t="shared" ref="L91:AW91" si="12">L46-L90</f>
        <v>599627</v>
      </c>
      <c r="M91" s="83">
        <f t="shared" si="12"/>
        <v>100132</v>
      </c>
      <c r="N91" s="83">
        <f t="shared" si="12"/>
        <v>53248</v>
      </c>
      <c r="O91" s="83">
        <f t="shared" si="12"/>
        <v>30331</v>
      </c>
      <c r="P91" s="83">
        <f t="shared" si="12"/>
        <v>44313</v>
      </c>
      <c r="Q91" s="83">
        <f t="shared" si="12"/>
        <v>148124</v>
      </c>
      <c r="R91" s="83">
        <f t="shared" si="12"/>
        <v>69261</v>
      </c>
      <c r="S91" s="83">
        <f t="shared" si="12"/>
        <v>108</v>
      </c>
      <c r="T91" s="83">
        <f t="shared" si="12"/>
        <v>32410</v>
      </c>
      <c r="U91" s="83">
        <f t="shared" si="12"/>
        <v>48557</v>
      </c>
      <c r="V91" s="83">
        <f t="shared" si="12"/>
        <v>57968</v>
      </c>
      <c r="W91" s="83">
        <f t="shared" si="12"/>
        <v>5629</v>
      </c>
      <c r="X91" s="83">
        <f t="shared" si="12"/>
        <v>9154</v>
      </c>
      <c r="Y91" s="83">
        <f t="shared" si="12"/>
        <v>50817</v>
      </c>
      <c r="Z91" s="83">
        <f t="shared" si="12"/>
        <v>7429</v>
      </c>
      <c r="AA91" s="83">
        <f t="shared" si="12"/>
        <v>6697</v>
      </c>
      <c r="AB91" s="83">
        <f t="shared" si="12"/>
        <v>30322</v>
      </c>
      <c r="AC91" s="83">
        <f t="shared" si="12"/>
        <v>13823</v>
      </c>
      <c r="AD91" s="83">
        <f t="shared" si="12"/>
        <v>60517</v>
      </c>
      <c r="AE91" s="83">
        <f t="shared" si="12"/>
        <v>75728</v>
      </c>
      <c r="AF91" s="83">
        <f t="shared" si="12"/>
        <v>102443</v>
      </c>
      <c r="AG91" s="83">
        <f t="shared" si="12"/>
        <v>242450</v>
      </c>
      <c r="AH91" s="83">
        <f t="shared" si="12"/>
        <v>260079</v>
      </c>
      <c r="AI91" s="83">
        <f t="shared" si="12"/>
        <v>54318</v>
      </c>
      <c r="AJ91" s="83">
        <f t="shared" si="12"/>
        <v>181064</v>
      </c>
      <c r="AK91" s="83">
        <f t="shared" si="12"/>
        <v>113178</v>
      </c>
      <c r="AL91" s="83">
        <f t="shared" si="12"/>
        <v>245696</v>
      </c>
      <c r="AM91" s="83">
        <f t="shared" si="12"/>
        <v>96305</v>
      </c>
      <c r="AN91" s="83">
        <f t="shared" si="12"/>
        <v>78338</v>
      </c>
      <c r="AO91" s="83">
        <f t="shared" si="12"/>
        <v>240517</v>
      </c>
      <c r="AP91" s="83">
        <f t="shared" si="12"/>
        <v>198614</v>
      </c>
      <c r="AQ91" s="83">
        <f t="shared" si="12"/>
        <v>64373</v>
      </c>
      <c r="AR91" s="83">
        <f t="shared" si="12"/>
        <v>31197</v>
      </c>
      <c r="AS91" s="83">
        <f t="shared" si="12"/>
        <v>69650</v>
      </c>
      <c r="AT91" s="83">
        <f t="shared" si="12"/>
        <v>6846</v>
      </c>
      <c r="AU91" s="83">
        <f t="shared" si="12"/>
        <v>0</v>
      </c>
      <c r="AV91" s="83">
        <f t="shared" si="12"/>
        <v>0</v>
      </c>
      <c r="AW91" s="83">
        <f t="shared" si="12"/>
        <v>0</v>
      </c>
      <c r="AX91" s="84">
        <f t="shared" ref="AX91:AX99" si="13">SUM(L91:AW91)</f>
        <v>3429263</v>
      </c>
      <c r="AY91" s="84">
        <f t="shared" ref="AY91:AY99" si="14">SUM(C91:AW91)</f>
        <v>3742005</v>
      </c>
      <c r="BK91" s="10"/>
      <c r="BL91" s="10"/>
    </row>
    <row r="92" spans="1:64" ht="12" thickBot="1" x14ac:dyDescent="0.35">
      <c r="B92" s="80" t="s">
        <v>158</v>
      </c>
      <c r="C92" s="33"/>
      <c r="D92" s="32"/>
      <c r="E92" s="32"/>
      <c r="F92" s="32"/>
      <c r="G92" s="32"/>
      <c r="H92" s="32"/>
      <c r="I92" s="32"/>
      <c r="J92" s="32"/>
      <c r="K92" s="32"/>
      <c r="L92" s="33">
        <v>0</v>
      </c>
      <c r="M92" s="31">
        <v>0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S92" s="31">
        <v>0</v>
      </c>
      <c r="T92" s="31">
        <v>0</v>
      </c>
      <c r="U92" s="31">
        <v>0</v>
      </c>
      <c r="V92" s="31">
        <v>0</v>
      </c>
      <c r="W92" s="31">
        <v>0</v>
      </c>
      <c r="X92" s="31">
        <v>0</v>
      </c>
      <c r="Y92" s="31">
        <v>0</v>
      </c>
      <c r="Z92" s="31">
        <v>0</v>
      </c>
      <c r="AA92" s="31">
        <v>0</v>
      </c>
      <c r="AB92" s="31">
        <v>0</v>
      </c>
      <c r="AC92" s="31">
        <v>0</v>
      </c>
      <c r="AD92" s="31">
        <v>0</v>
      </c>
      <c r="AE92" s="31">
        <v>0</v>
      </c>
      <c r="AF92" s="31">
        <v>0</v>
      </c>
      <c r="AG92" s="31">
        <v>0</v>
      </c>
      <c r="AH92" s="31">
        <v>0</v>
      </c>
      <c r="AI92" s="31">
        <v>0</v>
      </c>
      <c r="AJ92" s="31">
        <v>0</v>
      </c>
      <c r="AK92" s="31">
        <v>0</v>
      </c>
      <c r="AL92" s="31">
        <v>0</v>
      </c>
      <c r="AM92" s="31">
        <v>0</v>
      </c>
      <c r="AN92" s="31">
        <v>0</v>
      </c>
      <c r="AO92" s="31">
        <v>0</v>
      </c>
      <c r="AP92" s="31">
        <v>0</v>
      </c>
      <c r="AQ92" s="31">
        <v>0</v>
      </c>
      <c r="AR92" s="31">
        <v>0</v>
      </c>
      <c r="AS92" s="31">
        <v>0</v>
      </c>
      <c r="AT92" s="31">
        <v>6846</v>
      </c>
      <c r="AU92" s="31">
        <v>0</v>
      </c>
      <c r="AV92" s="31">
        <v>0</v>
      </c>
      <c r="AW92" s="31">
        <v>0</v>
      </c>
      <c r="AX92" s="34">
        <f t="shared" si="13"/>
        <v>6846</v>
      </c>
      <c r="AY92" s="34">
        <f t="shared" si="14"/>
        <v>6846</v>
      </c>
      <c r="BK92" s="10"/>
      <c r="BL92" s="10"/>
    </row>
    <row r="93" spans="1:64" ht="12" thickTop="1" x14ac:dyDescent="0.3">
      <c r="B93" s="80" t="s">
        <v>159</v>
      </c>
      <c r="C93" s="33"/>
      <c r="D93" s="32"/>
      <c r="E93" s="32"/>
      <c r="F93" s="32"/>
      <c r="G93" s="32"/>
      <c r="H93" s="32"/>
      <c r="I93" s="32"/>
      <c r="J93" s="32"/>
      <c r="K93" s="32"/>
      <c r="L93" s="33">
        <f t="shared" ref="L93" si="15">+L92-SUM(L94:L95)</f>
        <v>0</v>
      </c>
      <c r="M93" s="31">
        <f t="shared" ref="M93:AW93" si="16">+M92-SUM(M94:M95)</f>
        <v>0</v>
      </c>
      <c r="N93" s="31">
        <f t="shared" si="16"/>
        <v>0</v>
      </c>
      <c r="O93" s="31">
        <f t="shared" si="16"/>
        <v>0</v>
      </c>
      <c r="P93" s="31">
        <f t="shared" si="16"/>
        <v>0</v>
      </c>
      <c r="Q93" s="31">
        <f t="shared" si="16"/>
        <v>0</v>
      </c>
      <c r="R93" s="31">
        <f t="shared" si="16"/>
        <v>0</v>
      </c>
      <c r="S93" s="31">
        <f t="shared" si="16"/>
        <v>0</v>
      </c>
      <c r="T93" s="31">
        <f t="shared" si="16"/>
        <v>0</v>
      </c>
      <c r="U93" s="31">
        <f t="shared" si="16"/>
        <v>0</v>
      </c>
      <c r="V93" s="31">
        <f t="shared" si="16"/>
        <v>0</v>
      </c>
      <c r="W93" s="31">
        <f t="shared" si="16"/>
        <v>0</v>
      </c>
      <c r="X93" s="31">
        <f t="shared" si="16"/>
        <v>0</v>
      </c>
      <c r="Y93" s="31">
        <f t="shared" si="16"/>
        <v>0</v>
      </c>
      <c r="Z93" s="31">
        <f t="shared" si="16"/>
        <v>0</v>
      </c>
      <c r="AA93" s="31">
        <f t="shared" si="16"/>
        <v>0</v>
      </c>
      <c r="AB93" s="31">
        <f t="shared" si="16"/>
        <v>0</v>
      </c>
      <c r="AC93" s="31">
        <f t="shared" si="16"/>
        <v>0</v>
      </c>
      <c r="AD93" s="31">
        <f t="shared" si="16"/>
        <v>0</v>
      </c>
      <c r="AE93" s="31">
        <f t="shared" si="16"/>
        <v>0</v>
      </c>
      <c r="AF93" s="31">
        <f t="shared" si="16"/>
        <v>0</v>
      </c>
      <c r="AG93" s="31">
        <f t="shared" si="16"/>
        <v>0</v>
      </c>
      <c r="AH93" s="31">
        <f t="shared" si="16"/>
        <v>0</v>
      </c>
      <c r="AI93" s="31">
        <f t="shared" si="16"/>
        <v>0</v>
      </c>
      <c r="AJ93" s="31">
        <f t="shared" si="16"/>
        <v>0</v>
      </c>
      <c r="AK93" s="31">
        <f t="shared" si="16"/>
        <v>0</v>
      </c>
      <c r="AL93" s="31">
        <f t="shared" si="16"/>
        <v>0</v>
      </c>
      <c r="AM93" s="31">
        <f t="shared" si="16"/>
        <v>0</v>
      </c>
      <c r="AN93" s="31">
        <f t="shared" si="16"/>
        <v>0</v>
      </c>
      <c r="AO93" s="31">
        <f t="shared" si="16"/>
        <v>0</v>
      </c>
      <c r="AP93" s="31">
        <f t="shared" si="16"/>
        <v>0</v>
      </c>
      <c r="AQ93" s="31">
        <f t="shared" si="16"/>
        <v>0</v>
      </c>
      <c r="AR93" s="31">
        <f t="shared" si="16"/>
        <v>0</v>
      </c>
      <c r="AS93" s="31">
        <f t="shared" si="16"/>
        <v>0</v>
      </c>
      <c r="AT93" s="31">
        <f t="shared" si="16"/>
        <v>6846</v>
      </c>
      <c r="AU93" s="31">
        <f t="shared" si="16"/>
        <v>0</v>
      </c>
      <c r="AV93" s="31">
        <f t="shared" si="16"/>
        <v>0</v>
      </c>
      <c r="AW93" s="31">
        <f t="shared" si="16"/>
        <v>0</v>
      </c>
      <c r="AX93" s="34">
        <f t="shared" si="13"/>
        <v>6846</v>
      </c>
      <c r="AY93" s="34">
        <f t="shared" si="14"/>
        <v>6846</v>
      </c>
      <c r="BA93" s="85" t="s">
        <v>160</v>
      </c>
      <c r="BB93" s="86"/>
      <c r="BC93" s="86"/>
      <c r="BD93" s="86"/>
      <c r="BE93" s="87">
        <f>AX91</f>
        <v>3429263</v>
      </c>
      <c r="BG93" s="85" t="s">
        <v>161</v>
      </c>
      <c r="BH93" s="86"/>
      <c r="BI93" s="86"/>
      <c r="BJ93" s="86"/>
      <c r="BK93" s="87">
        <f>BA90</f>
        <v>3401116</v>
      </c>
      <c r="BL93" s="73"/>
    </row>
    <row r="94" spans="1:64" x14ac:dyDescent="0.3">
      <c r="B94" s="80" t="s">
        <v>162</v>
      </c>
      <c r="C94" s="33"/>
      <c r="D94" s="32"/>
      <c r="E94" s="32"/>
      <c r="F94" s="32"/>
      <c r="G94" s="32"/>
      <c r="H94" s="32"/>
      <c r="I94" s="32"/>
      <c r="J94" s="32"/>
      <c r="K94" s="32"/>
      <c r="L94" s="33">
        <v>0</v>
      </c>
      <c r="M94" s="31">
        <v>0</v>
      </c>
      <c r="N94" s="31">
        <v>0</v>
      </c>
      <c r="O94" s="31">
        <v>0</v>
      </c>
      <c r="P94" s="31">
        <v>0</v>
      </c>
      <c r="Q94" s="31">
        <v>0</v>
      </c>
      <c r="R94" s="31">
        <v>0</v>
      </c>
      <c r="S94" s="31">
        <v>0</v>
      </c>
      <c r="T94" s="31">
        <v>0</v>
      </c>
      <c r="U94" s="31">
        <v>0</v>
      </c>
      <c r="V94" s="31">
        <v>0</v>
      </c>
      <c r="W94" s="31">
        <v>0</v>
      </c>
      <c r="X94" s="31">
        <v>0</v>
      </c>
      <c r="Y94" s="31">
        <v>0</v>
      </c>
      <c r="Z94" s="31">
        <v>0</v>
      </c>
      <c r="AA94" s="31">
        <v>0</v>
      </c>
      <c r="AB94" s="31">
        <v>0</v>
      </c>
      <c r="AC94" s="31">
        <v>0</v>
      </c>
      <c r="AD94" s="31">
        <v>0</v>
      </c>
      <c r="AE94" s="31">
        <v>0</v>
      </c>
      <c r="AF94" s="31">
        <v>0</v>
      </c>
      <c r="AG94" s="31">
        <v>0</v>
      </c>
      <c r="AH94" s="31">
        <v>0</v>
      </c>
      <c r="AI94" s="31">
        <v>0</v>
      </c>
      <c r="AJ94" s="31">
        <v>0</v>
      </c>
      <c r="AK94" s="31">
        <v>0</v>
      </c>
      <c r="AL94" s="31">
        <v>0</v>
      </c>
      <c r="AM94" s="31">
        <v>0</v>
      </c>
      <c r="AN94" s="31">
        <v>0</v>
      </c>
      <c r="AO94" s="31">
        <v>0</v>
      </c>
      <c r="AP94" s="31">
        <v>0</v>
      </c>
      <c r="AQ94" s="31">
        <v>0</v>
      </c>
      <c r="AR94" s="31">
        <v>0</v>
      </c>
      <c r="AS94" s="31">
        <v>0</v>
      </c>
      <c r="AT94" s="31">
        <v>0</v>
      </c>
      <c r="AU94" s="31">
        <v>0</v>
      </c>
      <c r="AV94" s="31">
        <v>0</v>
      </c>
      <c r="AW94" s="31">
        <v>0</v>
      </c>
      <c r="AX94" s="34">
        <f t="shared" si="13"/>
        <v>0</v>
      </c>
      <c r="AY94" s="34">
        <f t="shared" si="14"/>
        <v>0</v>
      </c>
      <c r="BA94" s="88" t="s">
        <v>163</v>
      </c>
      <c r="BE94" s="72">
        <f>J46</f>
        <v>83931</v>
      </c>
      <c r="BG94" s="88" t="s">
        <v>164</v>
      </c>
      <c r="BK94" s="72">
        <f>BG90</f>
        <v>637904</v>
      </c>
      <c r="BL94" s="73"/>
    </row>
    <row r="95" spans="1:64" s="43" customFormat="1" ht="11.25" customHeight="1" x14ac:dyDescent="0.3">
      <c r="B95" s="80" t="s">
        <v>165</v>
      </c>
      <c r="C95" s="89"/>
      <c r="D95" s="90"/>
      <c r="E95" s="90"/>
      <c r="F95" s="90"/>
      <c r="G95" s="90"/>
      <c r="H95" s="90"/>
      <c r="I95" s="90"/>
      <c r="J95" s="90"/>
      <c r="K95" s="90"/>
      <c r="L95" s="33">
        <v>0</v>
      </c>
      <c r="M95" s="91">
        <v>0</v>
      </c>
      <c r="N95" s="91">
        <v>0</v>
      </c>
      <c r="O95" s="91">
        <v>0</v>
      </c>
      <c r="P95" s="91">
        <v>0</v>
      </c>
      <c r="Q95" s="91">
        <v>0</v>
      </c>
      <c r="R95" s="91">
        <v>0</v>
      </c>
      <c r="S95" s="91">
        <v>0</v>
      </c>
      <c r="T95" s="91">
        <v>0</v>
      </c>
      <c r="U95" s="91">
        <v>0</v>
      </c>
      <c r="V95" s="91">
        <v>0</v>
      </c>
      <c r="W95" s="91">
        <v>0</v>
      </c>
      <c r="X95" s="91">
        <v>0</v>
      </c>
      <c r="Y95" s="91">
        <v>0</v>
      </c>
      <c r="Z95" s="91">
        <v>0</v>
      </c>
      <c r="AA95" s="91">
        <v>0</v>
      </c>
      <c r="AB95" s="91">
        <v>0</v>
      </c>
      <c r="AC95" s="91">
        <v>0</v>
      </c>
      <c r="AD95" s="91">
        <v>0</v>
      </c>
      <c r="AE95" s="91">
        <v>0</v>
      </c>
      <c r="AF95" s="91">
        <v>0</v>
      </c>
      <c r="AG95" s="91">
        <v>0</v>
      </c>
      <c r="AH95" s="91">
        <v>0</v>
      </c>
      <c r="AI95" s="91">
        <v>0</v>
      </c>
      <c r="AJ95" s="91">
        <v>0</v>
      </c>
      <c r="AK95" s="91">
        <v>0</v>
      </c>
      <c r="AL95" s="91">
        <v>0</v>
      </c>
      <c r="AM95" s="91">
        <v>0</v>
      </c>
      <c r="AN95" s="91">
        <v>0</v>
      </c>
      <c r="AO95" s="91">
        <v>0</v>
      </c>
      <c r="AP95" s="91">
        <v>0</v>
      </c>
      <c r="AQ95" s="91">
        <v>0</v>
      </c>
      <c r="AR95" s="91">
        <v>0</v>
      </c>
      <c r="AS95" s="91">
        <v>0</v>
      </c>
      <c r="AT95" s="91">
        <v>0</v>
      </c>
      <c r="AU95" s="91">
        <v>0</v>
      </c>
      <c r="AV95" s="91">
        <v>0</v>
      </c>
      <c r="AW95" s="91">
        <v>0</v>
      </c>
      <c r="AX95" s="34">
        <f t="shared" si="13"/>
        <v>0</v>
      </c>
      <c r="AY95" s="34">
        <f t="shared" si="14"/>
        <v>0</v>
      </c>
      <c r="AZ95" s="10"/>
      <c r="BA95" s="88" t="s">
        <v>166</v>
      </c>
      <c r="BE95" s="92">
        <f>I46</f>
        <v>1984</v>
      </c>
      <c r="BG95" s="88" t="s">
        <v>167</v>
      </c>
      <c r="BH95" s="10"/>
      <c r="BI95" s="10"/>
      <c r="BJ95" s="10"/>
      <c r="BK95" s="72">
        <f>BJ90</f>
        <v>-3659</v>
      </c>
      <c r="BL95" s="73"/>
    </row>
    <row r="96" spans="1:64" x14ac:dyDescent="0.3">
      <c r="B96" s="80" t="s">
        <v>168</v>
      </c>
      <c r="C96" s="33"/>
      <c r="D96" s="32"/>
      <c r="E96" s="32"/>
      <c r="F96" s="32"/>
      <c r="G96" s="32"/>
      <c r="H96" s="32"/>
      <c r="I96" s="32"/>
      <c r="J96" s="32"/>
      <c r="K96" s="32"/>
      <c r="L96" s="33">
        <v>0</v>
      </c>
      <c r="M96" s="31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31">
        <v>0</v>
      </c>
      <c r="T96" s="31">
        <v>0</v>
      </c>
      <c r="U96" s="31">
        <v>0</v>
      </c>
      <c r="V96" s="31">
        <v>0</v>
      </c>
      <c r="W96" s="31">
        <v>0</v>
      </c>
      <c r="X96" s="31">
        <v>0</v>
      </c>
      <c r="Y96" s="31">
        <v>0</v>
      </c>
      <c r="Z96" s="31">
        <v>0</v>
      </c>
      <c r="AA96" s="31">
        <v>0</v>
      </c>
      <c r="AB96" s="31">
        <v>0</v>
      </c>
      <c r="AC96" s="31">
        <v>0</v>
      </c>
      <c r="AD96" s="31">
        <v>0</v>
      </c>
      <c r="AE96" s="31">
        <v>0</v>
      </c>
      <c r="AF96" s="31">
        <v>0</v>
      </c>
      <c r="AG96" s="31">
        <v>0</v>
      </c>
      <c r="AH96" s="31">
        <v>0</v>
      </c>
      <c r="AI96" s="31">
        <v>0</v>
      </c>
      <c r="AJ96" s="31">
        <v>0</v>
      </c>
      <c r="AK96" s="31">
        <v>0</v>
      </c>
      <c r="AL96" s="31">
        <v>0</v>
      </c>
      <c r="AM96" s="31">
        <v>0</v>
      </c>
      <c r="AN96" s="31">
        <v>0</v>
      </c>
      <c r="AO96" s="31">
        <v>0</v>
      </c>
      <c r="AP96" s="31">
        <v>0</v>
      </c>
      <c r="AQ96" s="31">
        <v>0</v>
      </c>
      <c r="AR96" s="31">
        <v>0</v>
      </c>
      <c r="AS96" s="31">
        <v>0</v>
      </c>
      <c r="AT96" s="31">
        <v>0</v>
      </c>
      <c r="AU96" s="31">
        <v>0</v>
      </c>
      <c r="AV96" s="31">
        <v>0</v>
      </c>
      <c r="AW96" s="31">
        <v>0</v>
      </c>
      <c r="AX96" s="34">
        <f t="shared" si="13"/>
        <v>0</v>
      </c>
      <c r="AY96" s="34">
        <f t="shared" si="14"/>
        <v>0</v>
      </c>
      <c r="BA96" s="88" t="s">
        <v>169</v>
      </c>
      <c r="BE96" s="72">
        <f>H46+F46</f>
        <v>231821</v>
      </c>
      <c r="BG96" s="88" t="s">
        <v>170</v>
      </c>
      <c r="BK96" s="72">
        <f>BK90</f>
        <v>0</v>
      </c>
      <c r="BL96" s="73"/>
    </row>
    <row r="97" spans="2:64" x14ac:dyDescent="0.3">
      <c r="B97" s="80" t="s">
        <v>171</v>
      </c>
      <c r="C97" s="33"/>
      <c r="D97" s="32"/>
      <c r="E97" s="32"/>
      <c r="F97" s="32"/>
      <c r="G97" s="32"/>
      <c r="H97" s="32"/>
      <c r="I97" s="32"/>
      <c r="J97" s="32"/>
      <c r="K97" s="32"/>
      <c r="L97" s="33">
        <v>0</v>
      </c>
      <c r="M97" s="31">
        <v>0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31">
        <v>0</v>
      </c>
      <c r="T97" s="31">
        <v>0</v>
      </c>
      <c r="U97" s="31">
        <v>0</v>
      </c>
      <c r="V97" s="31">
        <v>0</v>
      </c>
      <c r="W97" s="31">
        <v>0</v>
      </c>
      <c r="X97" s="31">
        <v>0</v>
      </c>
      <c r="Y97" s="31">
        <v>0</v>
      </c>
      <c r="Z97" s="31">
        <v>0</v>
      </c>
      <c r="AA97" s="31">
        <v>0</v>
      </c>
      <c r="AB97" s="31">
        <v>0</v>
      </c>
      <c r="AC97" s="31">
        <v>0</v>
      </c>
      <c r="AD97" s="31">
        <v>0</v>
      </c>
      <c r="AE97" s="31">
        <v>0</v>
      </c>
      <c r="AF97" s="31">
        <v>0</v>
      </c>
      <c r="AG97" s="31">
        <v>0</v>
      </c>
      <c r="AH97" s="31">
        <v>0</v>
      </c>
      <c r="AI97" s="31">
        <v>0</v>
      </c>
      <c r="AJ97" s="31">
        <v>0</v>
      </c>
      <c r="AK97" s="31">
        <v>0</v>
      </c>
      <c r="AL97" s="31">
        <v>0</v>
      </c>
      <c r="AM97" s="31">
        <v>0</v>
      </c>
      <c r="AN97" s="31">
        <v>0</v>
      </c>
      <c r="AO97" s="31">
        <v>0</v>
      </c>
      <c r="AP97" s="31">
        <v>0</v>
      </c>
      <c r="AQ97" s="31">
        <v>0</v>
      </c>
      <c r="AR97" s="31">
        <v>0</v>
      </c>
      <c r="AS97" s="31">
        <v>0</v>
      </c>
      <c r="AT97" s="31">
        <v>0</v>
      </c>
      <c r="AU97" s="31">
        <v>0</v>
      </c>
      <c r="AV97" s="31">
        <v>0</v>
      </c>
      <c r="AW97" s="31">
        <v>0</v>
      </c>
      <c r="AX97" s="34">
        <f t="shared" si="13"/>
        <v>0</v>
      </c>
      <c r="AY97" s="34">
        <f t="shared" si="14"/>
        <v>0</v>
      </c>
      <c r="BA97" s="88" t="s">
        <v>172</v>
      </c>
      <c r="BE97" s="72">
        <f>G46</f>
        <v>-4994</v>
      </c>
      <c r="BG97" s="88" t="s">
        <v>173</v>
      </c>
      <c r="BK97" s="72">
        <f>AZ90</f>
        <v>956687</v>
      </c>
      <c r="BL97" s="73"/>
    </row>
    <row r="98" spans="2:64" ht="12" thickBot="1" x14ac:dyDescent="0.35">
      <c r="B98" s="80" t="s">
        <v>174</v>
      </c>
      <c r="C98" s="93"/>
      <c r="D98" s="94"/>
      <c r="E98" s="94"/>
      <c r="F98" s="94"/>
      <c r="G98" s="94"/>
      <c r="H98" s="94"/>
      <c r="I98" s="94"/>
      <c r="J98" s="94"/>
      <c r="K98" s="94"/>
      <c r="L98" s="93">
        <f t="shared" ref="L98:AW98" si="17">+L91-L92-(L96+L97)</f>
        <v>599627</v>
      </c>
      <c r="M98" s="95">
        <f t="shared" si="17"/>
        <v>100132</v>
      </c>
      <c r="N98" s="95">
        <f t="shared" si="17"/>
        <v>53248</v>
      </c>
      <c r="O98" s="95">
        <f t="shared" si="17"/>
        <v>30331</v>
      </c>
      <c r="P98" s="95">
        <f t="shared" si="17"/>
        <v>44313</v>
      </c>
      <c r="Q98" s="95">
        <f t="shared" si="17"/>
        <v>148124</v>
      </c>
      <c r="R98" s="95">
        <f t="shared" si="17"/>
        <v>69261</v>
      </c>
      <c r="S98" s="95">
        <f t="shared" si="17"/>
        <v>108</v>
      </c>
      <c r="T98" s="95">
        <f t="shared" si="17"/>
        <v>32410</v>
      </c>
      <c r="U98" s="95">
        <f t="shared" si="17"/>
        <v>48557</v>
      </c>
      <c r="V98" s="95">
        <f t="shared" si="17"/>
        <v>57968</v>
      </c>
      <c r="W98" s="95">
        <f t="shared" si="17"/>
        <v>5629</v>
      </c>
      <c r="X98" s="95">
        <f t="shared" si="17"/>
        <v>9154</v>
      </c>
      <c r="Y98" s="95">
        <f t="shared" si="17"/>
        <v>50817</v>
      </c>
      <c r="Z98" s="95">
        <f t="shared" si="17"/>
        <v>7429</v>
      </c>
      <c r="AA98" s="95">
        <f t="shared" si="17"/>
        <v>6697</v>
      </c>
      <c r="AB98" s="95">
        <f t="shared" si="17"/>
        <v>30322</v>
      </c>
      <c r="AC98" s="95">
        <f t="shared" si="17"/>
        <v>13823</v>
      </c>
      <c r="AD98" s="95">
        <f t="shared" si="17"/>
        <v>60517</v>
      </c>
      <c r="AE98" s="95">
        <f t="shared" si="17"/>
        <v>75728</v>
      </c>
      <c r="AF98" s="95">
        <f t="shared" si="17"/>
        <v>102443</v>
      </c>
      <c r="AG98" s="95">
        <f t="shared" si="17"/>
        <v>242450</v>
      </c>
      <c r="AH98" s="95">
        <f t="shared" si="17"/>
        <v>260079</v>
      </c>
      <c r="AI98" s="95">
        <f t="shared" si="17"/>
        <v>54318</v>
      </c>
      <c r="AJ98" s="95">
        <f t="shared" si="17"/>
        <v>181064</v>
      </c>
      <c r="AK98" s="95">
        <f t="shared" si="17"/>
        <v>113178</v>
      </c>
      <c r="AL98" s="95">
        <f t="shared" si="17"/>
        <v>245696</v>
      </c>
      <c r="AM98" s="95">
        <f t="shared" si="17"/>
        <v>96305</v>
      </c>
      <c r="AN98" s="95">
        <f t="shared" si="17"/>
        <v>78338</v>
      </c>
      <c r="AO98" s="95">
        <f t="shared" si="17"/>
        <v>240517</v>
      </c>
      <c r="AP98" s="95">
        <f t="shared" si="17"/>
        <v>198614</v>
      </c>
      <c r="AQ98" s="95">
        <f t="shared" si="17"/>
        <v>64373</v>
      </c>
      <c r="AR98" s="95">
        <f t="shared" si="17"/>
        <v>31197</v>
      </c>
      <c r="AS98" s="95">
        <f t="shared" si="17"/>
        <v>69650</v>
      </c>
      <c r="AT98" s="95">
        <f t="shared" si="17"/>
        <v>0</v>
      </c>
      <c r="AU98" s="95">
        <f t="shared" si="17"/>
        <v>0</v>
      </c>
      <c r="AV98" s="95">
        <f t="shared" si="17"/>
        <v>0</v>
      </c>
      <c r="AW98" s="95">
        <f t="shared" si="17"/>
        <v>0</v>
      </c>
      <c r="AX98" s="96">
        <f t="shared" si="13"/>
        <v>3422417</v>
      </c>
      <c r="AY98" s="96">
        <f t="shared" si="14"/>
        <v>3422417</v>
      </c>
      <c r="BA98" s="88"/>
      <c r="BE98" s="72"/>
      <c r="BG98" s="88" t="s">
        <v>175</v>
      </c>
      <c r="BK98" s="72">
        <f>AZ46</f>
        <v>1250043</v>
      </c>
      <c r="BL98" s="73"/>
    </row>
    <row r="99" spans="2:64" ht="12.5" thickTop="1" thickBot="1" x14ac:dyDescent="0.35">
      <c r="B99" s="97" t="s">
        <v>176</v>
      </c>
      <c r="C99" s="98"/>
      <c r="D99" s="98"/>
      <c r="E99" s="98"/>
      <c r="F99" s="98"/>
      <c r="G99" s="98"/>
      <c r="H99" s="98"/>
      <c r="I99" s="98"/>
      <c r="J99" s="98"/>
      <c r="K99" s="98"/>
      <c r="L99" s="99">
        <v>1104867</v>
      </c>
      <c r="M99" s="100">
        <v>12017</v>
      </c>
      <c r="N99" s="100">
        <v>2676</v>
      </c>
      <c r="O99" s="100">
        <v>6690</v>
      </c>
      <c r="P99" s="100">
        <v>10851</v>
      </c>
      <c r="Q99" s="100">
        <v>116175</v>
      </c>
      <c r="R99" s="100">
        <v>11009</v>
      </c>
      <c r="S99" s="100">
        <v>8</v>
      </c>
      <c r="T99" s="100">
        <v>138966</v>
      </c>
      <c r="U99" s="100">
        <v>27125</v>
      </c>
      <c r="V99" s="100">
        <v>18295</v>
      </c>
      <c r="W99" s="100">
        <v>6637</v>
      </c>
      <c r="X99" s="100">
        <v>8485</v>
      </c>
      <c r="Y99" s="100">
        <v>3740</v>
      </c>
      <c r="Z99" s="100">
        <v>31568</v>
      </c>
      <c r="AA99" s="100">
        <v>9869</v>
      </c>
      <c r="AB99" s="100">
        <v>19974</v>
      </c>
      <c r="AC99" s="100">
        <v>17808</v>
      </c>
      <c r="AD99" s="100">
        <v>1857</v>
      </c>
      <c r="AE99" s="100">
        <v>3377</v>
      </c>
      <c r="AF99" s="100">
        <v>34515</v>
      </c>
      <c r="AG99" s="100">
        <v>532636</v>
      </c>
      <c r="AH99" s="100">
        <v>74343</v>
      </c>
      <c r="AI99" s="100">
        <v>236069</v>
      </c>
      <c r="AJ99" s="100">
        <v>12039</v>
      </c>
      <c r="AK99" s="100">
        <v>8969</v>
      </c>
      <c r="AL99" s="100">
        <v>8545</v>
      </c>
      <c r="AM99" s="100">
        <v>45270</v>
      </c>
      <c r="AN99" s="100">
        <v>22255</v>
      </c>
      <c r="AO99" s="100">
        <v>44228</v>
      </c>
      <c r="AP99" s="100">
        <v>94438</v>
      </c>
      <c r="AQ99" s="100">
        <v>60995</v>
      </c>
      <c r="AR99" s="100">
        <v>7108</v>
      </c>
      <c r="AS99" s="100">
        <v>122151</v>
      </c>
      <c r="AT99" s="100">
        <v>43518</v>
      </c>
      <c r="AU99" s="100">
        <v>0</v>
      </c>
      <c r="AV99" s="100">
        <v>0</v>
      </c>
      <c r="AW99" s="100">
        <v>0</v>
      </c>
      <c r="AX99" s="79">
        <f t="shared" si="13"/>
        <v>2899073</v>
      </c>
      <c r="AY99" s="101">
        <f t="shared" si="14"/>
        <v>2899073</v>
      </c>
      <c r="BA99" s="13" t="s">
        <v>177</v>
      </c>
      <c r="BB99" s="14"/>
      <c r="BC99" s="14"/>
      <c r="BD99" s="14"/>
      <c r="BE99" s="101">
        <f>BE93+BE94+BE95+BE96+BE97</f>
        <v>3742005</v>
      </c>
      <c r="BG99" s="13" t="s">
        <v>177</v>
      </c>
      <c r="BH99" s="14"/>
      <c r="BI99" s="14"/>
      <c r="BJ99" s="14"/>
      <c r="BK99" s="101">
        <f>BK93+BK94+BK95+BK96+BK97-BK98</f>
        <v>3742005</v>
      </c>
      <c r="BL99" s="73"/>
    </row>
    <row r="100" spans="2:64" ht="12" thickTop="1" x14ac:dyDescent="0.3"/>
    <row r="101" spans="2:64" x14ac:dyDescent="0.3">
      <c r="BF101" s="73"/>
    </row>
    <row r="102" spans="2:64" x14ac:dyDescent="0.3">
      <c r="BF102" s="102">
        <f>+BE99-BK99</f>
        <v>0</v>
      </c>
    </row>
    <row r="103" spans="2:64" x14ac:dyDescent="0.3">
      <c r="BH103" s="103"/>
    </row>
  </sheetData>
  <mergeCells count="2">
    <mergeCell ref="A5:B7"/>
    <mergeCell ref="A49:B51"/>
  </mergeCells>
  <conditionalFormatting sqref="BF102">
    <cfRule type="cellIs" dxfId="1" priority="1" operator="notEqual">
      <formula>0</formula>
    </cfRule>
  </conditionalFormatting>
  <printOptions gridLines="1"/>
  <pageMargins left="0.19685039370078741" right="0.19685039370078741" top="0.59055118110236227" bottom="0.31496062992125984" header="0.51181102362204722" footer="0.23622047244094491"/>
  <pageSetup paperSize="9" fitToWidth="3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L103"/>
  <sheetViews>
    <sheetView tabSelected="1" zoomScaleNormal="100" workbookViewId="0">
      <pane xSplit="2" ySplit="7" topLeftCell="AU8" activePane="bottomRight" state="frozen"/>
      <selection activeCell="BI52" sqref="BI52"/>
      <selection pane="topRight" activeCell="BI52" sqref="BI52"/>
      <selection pane="bottomLeft" activeCell="BI52" sqref="BI52"/>
      <selection pane="bottomRight" activeCell="B2" sqref="B2"/>
    </sheetView>
  </sheetViews>
  <sheetFormatPr baseColWidth="10" defaultColWidth="13.33203125" defaultRowHeight="11.5" x14ac:dyDescent="0.3"/>
  <cols>
    <col min="1" max="1" width="4.33203125" style="10" bestFit="1" customWidth="1"/>
    <col min="2" max="2" width="116.44140625" style="10" bestFit="1" customWidth="1"/>
    <col min="3" max="3" width="12.6640625" style="10" customWidth="1"/>
    <col min="4" max="10" width="11.44140625" style="10" customWidth="1"/>
    <col min="11" max="11" width="16.109375" style="10" customWidth="1"/>
    <col min="12" max="51" width="15" style="10" customWidth="1"/>
    <col min="52" max="57" width="11.44140625" style="10" customWidth="1"/>
    <col min="58" max="58" width="16.44140625" style="10" bestFit="1" customWidth="1"/>
    <col min="59" max="60" width="11.44140625" style="10" customWidth="1"/>
    <col min="61" max="61" width="12.109375" style="10" customWidth="1"/>
    <col min="62" max="62" width="10.6640625" style="10" bestFit="1" customWidth="1"/>
    <col min="63" max="63" width="13.77734375" style="12" customWidth="1"/>
    <col min="64" max="64" width="8.6640625" style="12" bestFit="1" customWidth="1"/>
    <col min="65" max="65" width="13" style="10" customWidth="1"/>
    <col min="66" max="16384" width="13.33203125" style="10"/>
  </cols>
  <sheetData>
    <row r="1" spans="1:64" x14ac:dyDescent="0.3">
      <c r="G1" s="11" t="s">
        <v>0</v>
      </c>
      <c r="H1" s="11"/>
      <c r="N1" s="10" t="s">
        <v>181</v>
      </c>
    </row>
    <row r="2" spans="1:64" x14ac:dyDescent="0.3">
      <c r="N2" s="10" t="s">
        <v>2</v>
      </c>
    </row>
    <row r="3" spans="1:64" ht="12" thickBot="1" x14ac:dyDescent="0.35">
      <c r="C3" s="11" t="s">
        <v>3</v>
      </c>
      <c r="AY3" s="11"/>
      <c r="BE3" s="11"/>
    </row>
    <row r="4" spans="1:64" ht="12.5" thickTop="1" thickBot="1" x14ac:dyDescent="0.35">
      <c r="L4" s="13" t="s">
        <v>4</v>
      </c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5"/>
      <c r="BJ4" s="12"/>
      <c r="BK4" s="10"/>
      <c r="BL4" s="10"/>
    </row>
    <row r="5" spans="1:64" ht="65.5" customHeight="1" thickTop="1" x14ac:dyDescent="0.3">
      <c r="A5" s="104" t="s">
        <v>5</v>
      </c>
      <c r="B5" s="105"/>
      <c r="C5" s="2" t="s">
        <v>6</v>
      </c>
      <c r="D5" s="16" t="s">
        <v>7</v>
      </c>
      <c r="E5" s="16" t="s">
        <v>8</v>
      </c>
      <c r="F5" s="16" t="s">
        <v>9</v>
      </c>
      <c r="G5" s="16" t="s">
        <v>10</v>
      </c>
      <c r="H5" s="16" t="s">
        <v>11</v>
      </c>
      <c r="I5" s="16" t="s">
        <v>12</v>
      </c>
      <c r="J5" s="17" t="s">
        <v>13</v>
      </c>
      <c r="K5" s="18" t="s">
        <v>14</v>
      </c>
      <c r="L5" s="1" t="s">
        <v>15</v>
      </c>
      <c r="M5" s="2" t="s">
        <v>16</v>
      </c>
      <c r="N5" s="2" t="s">
        <v>17</v>
      </c>
      <c r="O5" s="2" t="s">
        <v>18</v>
      </c>
      <c r="P5" s="2" t="s">
        <v>19</v>
      </c>
      <c r="Q5" s="2" t="s">
        <v>20</v>
      </c>
      <c r="R5" s="2" t="s">
        <v>21</v>
      </c>
      <c r="S5" s="2" t="s">
        <v>22</v>
      </c>
      <c r="T5" s="2" t="s">
        <v>23</v>
      </c>
      <c r="U5" s="2" t="s">
        <v>24</v>
      </c>
      <c r="V5" s="2" t="s">
        <v>25</v>
      </c>
      <c r="W5" s="2" t="s">
        <v>26</v>
      </c>
      <c r="X5" s="2" t="s">
        <v>27</v>
      </c>
      <c r="Y5" s="2" t="s">
        <v>28</v>
      </c>
      <c r="Z5" s="2" t="s">
        <v>29</v>
      </c>
      <c r="AA5" s="2" t="s">
        <v>30</v>
      </c>
      <c r="AB5" s="2" t="s">
        <v>31</v>
      </c>
      <c r="AC5" s="2" t="s">
        <v>32</v>
      </c>
      <c r="AD5" s="2" t="s">
        <v>33</v>
      </c>
      <c r="AE5" s="2" t="s">
        <v>34</v>
      </c>
      <c r="AF5" s="2" t="s">
        <v>35</v>
      </c>
      <c r="AG5" s="2" t="s">
        <v>36</v>
      </c>
      <c r="AH5" s="2" t="s">
        <v>37</v>
      </c>
      <c r="AI5" s="2" t="s">
        <v>38</v>
      </c>
      <c r="AJ5" s="2" t="s">
        <v>39</v>
      </c>
      <c r="AK5" s="2" t="s">
        <v>40</v>
      </c>
      <c r="AL5" s="2" t="s">
        <v>41</v>
      </c>
      <c r="AM5" s="2" t="s">
        <v>42</v>
      </c>
      <c r="AN5" s="2" t="s">
        <v>43</v>
      </c>
      <c r="AO5" s="2" t="s">
        <v>44</v>
      </c>
      <c r="AP5" s="2" t="s">
        <v>45</v>
      </c>
      <c r="AQ5" s="2" t="s">
        <v>46</v>
      </c>
      <c r="AR5" s="2" t="s">
        <v>47</v>
      </c>
      <c r="AS5" s="2" t="s">
        <v>48</v>
      </c>
      <c r="AT5" s="2" t="s">
        <v>49</v>
      </c>
      <c r="AU5" s="2" t="s">
        <v>50</v>
      </c>
      <c r="AV5" s="2" t="s">
        <v>51</v>
      </c>
      <c r="AW5" s="2" t="s">
        <v>52</v>
      </c>
      <c r="AX5" s="18" t="s">
        <v>53</v>
      </c>
      <c r="AY5" s="19" t="s">
        <v>54</v>
      </c>
      <c r="AZ5" s="20" t="s">
        <v>55</v>
      </c>
      <c r="BK5" s="10"/>
      <c r="BL5" s="10"/>
    </row>
    <row r="6" spans="1:64" ht="15" customHeight="1" x14ac:dyDescent="0.3">
      <c r="A6" s="106"/>
      <c r="B6" s="107"/>
      <c r="C6" s="21"/>
      <c r="D6" s="22"/>
      <c r="E6" s="22"/>
      <c r="F6" s="22"/>
      <c r="G6" s="22"/>
      <c r="H6" s="22"/>
      <c r="I6" s="22"/>
      <c r="J6" s="22"/>
      <c r="K6" s="22"/>
      <c r="L6" s="23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4"/>
      <c r="AY6" s="25"/>
      <c r="AZ6" s="26"/>
      <c r="BK6" s="10"/>
      <c r="BL6" s="10"/>
    </row>
    <row r="7" spans="1:64" ht="15" customHeight="1" thickBot="1" x14ac:dyDescent="0.35">
      <c r="A7" s="108"/>
      <c r="B7" s="109"/>
      <c r="C7" s="27"/>
      <c r="D7" s="28" t="s">
        <v>56</v>
      </c>
      <c r="E7" s="28" t="s">
        <v>57</v>
      </c>
      <c r="F7" s="28" t="s">
        <v>58</v>
      </c>
      <c r="G7" s="28" t="s">
        <v>59</v>
      </c>
      <c r="H7" s="28" t="s">
        <v>60</v>
      </c>
      <c r="I7" s="28" t="s">
        <v>61</v>
      </c>
      <c r="J7" s="28" t="s">
        <v>62</v>
      </c>
      <c r="K7" s="28"/>
      <c r="L7" s="29" t="s">
        <v>63</v>
      </c>
      <c r="M7" s="27" t="s">
        <v>64</v>
      </c>
      <c r="N7" s="27" t="s">
        <v>65</v>
      </c>
      <c r="O7" s="27" t="s">
        <v>66</v>
      </c>
      <c r="P7" s="27" t="s">
        <v>67</v>
      </c>
      <c r="Q7" s="27" t="s">
        <v>68</v>
      </c>
      <c r="R7" s="27" t="s">
        <v>69</v>
      </c>
      <c r="S7" s="27" t="s">
        <v>70</v>
      </c>
      <c r="T7" s="27" t="s">
        <v>71</v>
      </c>
      <c r="U7" s="27" t="s">
        <v>72</v>
      </c>
      <c r="V7" s="27" t="s">
        <v>73</v>
      </c>
      <c r="W7" s="27" t="s">
        <v>74</v>
      </c>
      <c r="X7" s="27" t="s">
        <v>75</v>
      </c>
      <c r="Y7" s="27" t="s">
        <v>76</v>
      </c>
      <c r="Z7" s="27" t="s">
        <v>77</v>
      </c>
      <c r="AA7" s="27" t="s">
        <v>78</v>
      </c>
      <c r="AB7" s="27" t="s">
        <v>79</v>
      </c>
      <c r="AC7" s="27" t="s">
        <v>80</v>
      </c>
      <c r="AD7" s="27" t="s">
        <v>81</v>
      </c>
      <c r="AE7" s="27" t="s">
        <v>82</v>
      </c>
      <c r="AF7" s="27" t="s">
        <v>83</v>
      </c>
      <c r="AG7" s="27" t="s">
        <v>84</v>
      </c>
      <c r="AH7" s="27" t="s">
        <v>85</v>
      </c>
      <c r="AI7" s="27" t="s">
        <v>86</v>
      </c>
      <c r="AJ7" s="27" t="s">
        <v>87</v>
      </c>
      <c r="AK7" s="27" t="s">
        <v>88</v>
      </c>
      <c r="AL7" s="27" t="s">
        <v>89</v>
      </c>
      <c r="AM7" s="27" t="s">
        <v>90</v>
      </c>
      <c r="AN7" s="27" t="s">
        <v>91</v>
      </c>
      <c r="AO7" s="27" t="s">
        <v>92</v>
      </c>
      <c r="AP7" s="27" t="s">
        <v>93</v>
      </c>
      <c r="AQ7" s="27" t="s">
        <v>94</v>
      </c>
      <c r="AR7" s="27" t="s">
        <v>95</v>
      </c>
      <c r="AS7" s="27" t="s">
        <v>96</v>
      </c>
      <c r="AT7" s="27" t="s">
        <v>97</v>
      </c>
      <c r="AU7" s="27" t="s">
        <v>98</v>
      </c>
      <c r="AV7" s="27" t="s">
        <v>99</v>
      </c>
      <c r="AW7" s="27" t="s">
        <v>100</v>
      </c>
      <c r="AX7" s="30"/>
      <c r="AY7" s="25"/>
      <c r="AZ7" s="26"/>
      <c r="BK7" s="10"/>
      <c r="BL7" s="10"/>
    </row>
    <row r="8" spans="1:64" ht="15" customHeight="1" thickTop="1" x14ac:dyDescent="0.3">
      <c r="A8" s="3" t="s">
        <v>63</v>
      </c>
      <c r="B8" s="4" t="s">
        <v>101</v>
      </c>
      <c r="C8" s="31">
        <f t="shared" ref="C8:C45" si="0">D8+E8+F8+G8+H8+I8+J8+K8</f>
        <v>914513</v>
      </c>
      <c r="D8" s="31">
        <v>72162</v>
      </c>
      <c r="E8" s="32">
        <v>32998</v>
      </c>
      <c r="F8" s="32">
        <v>674</v>
      </c>
      <c r="G8" s="32">
        <v>0</v>
      </c>
      <c r="H8" s="32">
        <v>0</v>
      </c>
      <c r="I8" s="32">
        <v>101</v>
      </c>
      <c r="J8" s="32">
        <v>2650</v>
      </c>
      <c r="K8" s="32">
        <f t="shared" ref="K8:K45" si="1">AX8+AY8+AZ8</f>
        <v>805928</v>
      </c>
      <c r="L8" s="33">
        <v>773703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  <c r="U8" s="31">
        <v>0</v>
      </c>
      <c r="V8" s="31">
        <v>0</v>
      </c>
      <c r="W8" s="31">
        <v>0</v>
      </c>
      <c r="X8" s="31">
        <v>0</v>
      </c>
      <c r="Y8" s="31">
        <v>0</v>
      </c>
      <c r="Z8" s="31">
        <v>0</v>
      </c>
      <c r="AA8" s="31">
        <v>0</v>
      </c>
      <c r="AB8" s="31">
        <v>0</v>
      </c>
      <c r="AC8" s="31">
        <v>0</v>
      </c>
      <c r="AD8" s="31">
        <v>0</v>
      </c>
      <c r="AE8" s="31">
        <v>0</v>
      </c>
      <c r="AF8" s="31">
        <v>0</v>
      </c>
      <c r="AG8" s="31">
        <v>0</v>
      </c>
      <c r="AH8" s="31">
        <v>0</v>
      </c>
      <c r="AI8" s="31">
        <v>0</v>
      </c>
      <c r="AJ8" s="31">
        <v>0</v>
      </c>
      <c r="AK8" s="31">
        <v>0</v>
      </c>
      <c r="AL8" s="31">
        <v>0</v>
      </c>
      <c r="AM8" s="31">
        <v>0</v>
      </c>
      <c r="AN8" s="31">
        <v>0</v>
      </c>
      <c r="AO8" s="31">
        <v>0</v>
      </c>
      <c r="AP8" s="31">
        <v>0</v>
      </c>
      <c r="AQ8" s="31">
        <v>0</v>
      </c>
      <c r="AR8" s="31">
        <v>0</v>
      </c>
      <c r="AS8" s="31">
        <v>0</v>
      </c>
      <c r="AT8" s="31">
        <v>0</v>
      </c>
      <c r="AU8" s="31">
        <v>0</v>
      </c>
      <c r="AV8" s="31">
        <v>0</v>
      </c>
      <c r="AW8" s="31">
        <v>0</v>
      </c>
      <c r="AX8" s="34">
        <f t="shared" ref="AX8:AX45" si="2">SUM(L8:AW8)</f>
        <v>773703</v>
      </c>
      <c r="AY8" s="35"/>
      <c r="AZ8" s="34">
        <v>32225</v>
      </c>
      <c r="BK8" s="10"/>
      <c r="BL8" s="10"/>
    </row>
    <row r="9" spans="1:64" ht="15" customHeight="1" x14ac:dyDescent="0.3">
      <c r="A9" s="5" t="s">
        <v>64</v>
      </c>
      <c r="B9" s="6" t="s">
        <v>102</v>
      </c>
      <c r="C9" s="31">
        <f t="shared" si="0"/>
        <v>199150</v>
      </c>
      <c r="D9" s="31">
        <v>19196</v>
      </c>
      <c r="E9" s="32">
        <v>2473</v>
      </c>
      <c r="F9" s="32">
        <v>32</v>
      </c>
      <c r="G9" s="32">
        <v>0</v>
      </c>
      <c r="H9" s="32">
        <v>0</v>
      </c>
      <c r="I9" s="32">
        <v>1</v>
      </c>
      <c r="J9" s="32">
        <v>34</v>
      </c>
      <c r="K9" s="32">
        <f t="shared" si="1"/>
        <v>177414</v>
      </c>
      <c r="L9" s="33">
        <v>0</v>
      </c>
      <c r="M9" s="31">
        <v>173559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31">
        <v>0</v>
      </c>
      <c r="V9" s="31">
        <v>0</v>
      </c>
      <c r="W9" s="31">
        <v>0</v>
      </c>
      <c r="X9" s="31">
        <v>0</v>
      </c>
      <c r="Y9" s="31">
        <v>0</v>
      </c>
      <c r="Z9" s="31">
        <v>0</v>
      </c>
      <c r="AA9" s="31">
        <v>0</v>
      </c>
      <c r="AB9" s="31">
        <v>0</v>
      </c>
      <c r="AC9" s="31">
        <v>0</v>
      </c>
      <c r="AD9" s="31">
        <v>0</v>
      </c>
      <c r="AE9" s="31">
        <v>0</v>
      </c>
      <c r="AF9" s="31">
        <v>0</v>
      </c>
      <c r="AG9" s="31">
        <v>0</v>
      </c>
      <c r="AH9" s="31">
        <v>0</v>
      </c>
      <c r="AI9" s="31">
        <v>0</v>
      </c>
      <c r="AJ9" s="31">
        <v>0</v>
      </c>
      <c r="AK9" s="31">
        <v>0</v>
      </c>
      <c r="AL9" s="31">
        <v>0</v>
      </c>
      <c r="AM9" s="31">
        <v>0</v>
      </c>
      <c r="AN9" s="31">
        <v>0</v>
      </c>
      <c r="AO9" s="31">
        <v>0</v>
      </c>
      <c r="AP9" s="31">
        <v>0</v>
      </c>
      <c r="AQ9" s="31">
        <v>0</v>
      </c>
      <c r="AR9" s="31">
        <v>0</v>
      </c>
      <c r="AS9" s="31">
        <v>0</v>
      </c>
      <c r="AT9" s="31">
        <v>0</v>
      </c>
      <c r="AU9" s="31">
        <v>0</v>
      </c>
      <c r="AV9" s="31">
        <v>0</v>
      </c>
      <c r="AW9" s="31">
        <v>0</v>
      </c>
      <c r="AX9" s="34">
        <f t="shared" si="2"/>
        <v>173559</v>
      </c>
      <c r="AY9" s="36"/>
      <c r="AZ9" s="34">
        <v>3855</v>
      </c>
      <c r="BK9" s="10"/>
      <c r="BL9" s="10"/>
    </row>
    <row r="10" spans="1:64" ht="15" customHeight="1" x14ac:dyDescent="0.3">
      <c r="A10" s="5" t="s">
        <v>65</v>
      </c>
      <c r="B10" s="6" t="s">
        <v>103</v>
      </c>
      <c r="C10" s="31">
        <f t="shared" si="0"/>
        <v>64812</v>
      </c>
      <c r="D10" s="31">
        <v>5200</v>
      </c>
      <c r="E10" s="32">
        <v>1563</v>
      </c>
      <c r="F10" s="32">
        <v>116</v>
      </c>
      <c r="G10" s="32">
        <v>0</v>
      </c>
      <c r="H10" s="32">
        <v>0</v>
      </c>
      <c r="I10" s="32">
        <v>8</v>
      </c>
      <c r="J10" s="32">
        <v>1</v>
      </c>
      <c r="K10" s="32">
        <f t="shared" si="1"/>
        <v>57924</v>
      </c>
      <c r="L10" s="33">
        <v>0</v>
      </c>
      <c r="M10" s="31">
        <v>0</v>
      </c>
      <c r="N10" s="31">
        <v>57737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  <c r="Y10" s="31">
        <v>0</v>
      </c>
      <c r="Z10" s="31">
        <v>0</v>
      </c>
      <c r="AA10" s="31">
        <v>0</v>
      </c>
      <c r="AB10" s="31">
        <v>0</v>
      </c>
      <c r="AC10" s="31">
        <v>0</v>
      </c>
      <c r="AD10" s="31">
        <v>0</v>
      </c>
      <c r="AE10" s="31">
        <v>0</v>
      </c>
      <c r="AF10" s="31">
        <v>0</v>
      </c>
      <c r="AG10" s="31">
        <v>0</v>
      </c>
      <c r="AH10" s="31">
        <v>0</v>
      </c>
      <c r="AI10" s="31">
        <v>0</v>
      </c>
      <c r="AJ10" s="31">
        <v>0</v>
      </c>
      <c r="AK10" s="31">
        <v>0</v>
      </c>
      <c r="AL10" s="31">
        <v>0</v>
      </c>
      <c r="AM10" s="31">
        <v>0</v>
      </c>
      <c r="AN10" s="31">
        <v>0</v>
      </c>
      <c r="AO10" s="31">
        <v>0</v>
      </c>
      <c r="AP10" s="31">
        <v>0</v>
      </c>
      <c r="AQ10" s="31">
        <v>0</v>
      </c>
      <c r="AR10" s="31">
        <v>0</v>
      </c>
      <c r="AS10" s="31">
        <v>0</v>
      </c>
      <c r="AT10" s="31">
        <v>0</v>
      </c>
      <c r="AU10" s="31">
        <v>0</v>
      </c>
      <c r="AV10" s="31">
        <v>0</v>
      </c>
      <c r="AW10" s="31">
        <v>0</v>
      </c>
      <c r="AX10" s="34">
        <f t="shared" si="2"/>
        <v>57737</v>
      </c>
      <c r="AY10" s="36"/>
      <c r="AZ10" s="34">
        <v>187</v>
      </c>
      <c r="BK10" s="10"/>
      <c r="BL10" s="10"/>
    </row>
    <row r="11" spans="1:64" ht="15" customHeight="1" x14ac:dyDescent="0.3">
      <c r="A11" s="5" t="s">
        <v>66</v>
      </c>
      <c r="B11" s="6" t="s">
        <v>104</v>
      </c>
      <c r="C11" s="31">
        <f t="shared" si="0"/>
        <v>37307</v>
      </c>
      <c r="D11" s="31">
        <v>4060</v>
      </c>
      <c r="E11" s="32">
        <v>1197</v>
      </c>
      <c r="F11" s="32">
        <v>1</v>
      </c>
      <c r="G11" s="32">
        <v>0</v>
      </c>
      <c r="H11" s="32">
        <v>0</v>
      </c>
      <c r="I11" s="32">
        <v>0</v>
      </c>
      <c r="J11" s="32">
        <v>17</v>
      </c>
      <c r="K11" s="32">
        <f t="shared" si="1"/>
        <v>32032</v>
      </c>
      <c r="L11" s="33">
        <v>0</v>
      </c>
      <c r="M11" s="31">
        <v>0</v>
      </c>
      <c r="N11" s="31">
        <v>0</v>
      </c>
      <c r="O11" s="31">
        <v>31905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31">
        <v>0</v>
      </c>
      <c r="Z11" s="31">
        <v>0</v>
      </c>
      <c r="AA11" s="31">
        <v>0</v>
      </c>
      <c r="AB11" s="31">
        <v>0</v>
      </c>
      <c r="AC11" s="31">
        <v>0</v>
      </c>
      <c r="AD11" s="31">
        <v>0</v>
      </c>
      <c r="AE11" s="31">
        <v>0</v>
      </c>
      <c r="AF11" s="31">
        <v>0</v>
      </c>
      <c r="AG11" s="31">
        <v>0</v>
      </c>
      <c r="AH11" s="31">
        <v>0</v>
      </c>
      <c r="AI11" s="31">
        <v>0</v>
      </c>
      <c r="AJ11" s="31">
        <v>0</v>
      </c>
      <c r="AK11" s="31">
        <v>0</v>
      </c>
      <c r="AL11" s="31">
        <v>0</v>
      </c>
      <c r="AM11" s="31">
        <v>0</v>
      </c>
      <c r="AN11" s="31">
        <v>0</v>
      </c>
      <c r="AO11" s="31">
        <v>0</v>
      </c>
      <c r="AP11" s="31">
        <v>0</v>
      </c>
      <c r="AQ11" s="31">
        <v>0</v>
      </c>
      <c r="AR11" s="31">
        <v>0</v>
      </c>
      <c r="AS11" s="31">
        <v>0</v>
      </c>
      <c r="AT11" s="31">
        <v>0</v>
      </c>
      <c r="AU11" s="31">
        <v>0</v>
      </c>
      <c r="AV11" s="31">
        <v>0</v>
      </c>
      <c r="AW11" s="31">
        <v>0</v>
      </c>
      <c r="AX11" s="34">
        <f t="shared" si="2"/>
        <v>31905</v>
      </c>
      <c r="AY11" s="36"/>
      <c r="AZ11" s="34">
        <v>127</v>
      </c>
      <c r="BK11" s="10"/>
      <c r="BL11" s="10"/>
    </row>
    <row r="12" spans="1:64" ht="15" customHeight="1" x14ac:dyDescent="0.3">
      <c r="A12" s="5" t="s">
        <v>67</v>
      </c>
      <c r="B12" s="6" t="s">
        <v>105</v>
      </c>
      <c r="C12" s="31">
        <f t="shared" si="0"/>
        <v>99945</v>
      </c>
      <c r="D12" s="31">
        <v>9145</v>
      </c>
      <c r="E12" s="32">
        <v>3698</v>
      </c>
      <c r="F12" s="32">
        <v>2292</v>
      </c>
      <c r="G12" s="32">
        <v>0</v>
      </c>
      <c r="H12" s="32">
        <v>0</v>
      </c>
      <c r="I12" s="32">
        <v>1</v>
      </c>
      <c r="J12" s="32">
        <v>681</v>
      </c>
      <c r="K12" s="32">
        <f t="shared" si="1"/>
        <v>84128</v>
      </c>
      <c r="L12" s="33">
        <v>0</v>
      </c>
      <c r="M12" s="31">
        <v>0</v>
      </c>
      <c r="N12" s="31">
        <v>0</v>
      </c>
      <c r="O12" s="31">
        <v>0</v>
      </c>
      <c r="P12" s="31">
        <v>57642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1">
        <v>4171</v>
      </c>
      <c r="Z12" s="31">
        <v>0</v>
      </c>
      <c r="AA12" s="31">
        <v>0</v>
      </c>
      <c r="AB12" s="31">
        <v>0</v>
      </c>
      <c r="AC12" s="31">
        <v>0</v>
      </c>
      <c r="AD12" s="31">
        <v>0</v>
      </c>
      <c r="AE12" s="31">
        <v>0</v>
      </c>
      <c r="AF12" s="31">
        <v>0</v>
      </c>
      <c r="AG12" s="31">
        <v>0</v>
      </c>
      <c r="AH12" s="31">
        <v>0</v>
      </c>
      <c r="AI12" s="31">
        <v>0</v>
      </c>
      <c r="AJ12" s="31">
        <v>0</v>
      </c>
      <c r="AK12" s="31">
        <v>0</v>
      </c>
      <c r="AL12" s="31">
        <v>0</v>
      </c>
      <c r="AM12" s="31">
        <v>0</v>
      </c>
      <c r="AN12" s="31">
        <v>0</v>
      </c>
      <c r="AO12" s="31">
        <v>0</v>
      </c>
      <c r="AP12" s="31">
        <v>0</v>
      </c>
      <c r="AQ12" s="31">
        <v>0</v>
      </c>
      <c r="AR12" s="31">
        <v>0</v>
      </c>
      <c r="AS12" s="31">
        <v>0</v>
      </c>
      <c r="AT12" s="31">
        <v>0</v>
      </c>
      <c r="AU12" s="31">
        <v>0</v>
      </c>
      <c r="AV12" s="31">
        <v>0</v>
      </c>
      <c r="AW12" s="31">
        <v>0</v>
      </c>
      <c r="AX12" s="34">
        <f t="shared" si="2"/>
        <v>61813</v>
      </c>
      <c r="AY12" s="36"/>
      <c r="AZ12" s="34">
        <v>22315</v>
      </c>
      <c r="BK12" s="10"/>
      <c r="BL12" s="10"/>
    </row>
    <row r="13" spans="1:64" ht="15" customHeight="1" x14ac:dyDescent="0.3">
      <c r="A13" s="5" t="s">
        <v>68</v>
      </c>
      <c r="B13" s="6" t="s">
        <v>106</v>
      </c>
      <c r="C13" s="31">
        <f t="shared" si="0"/>
        <v>773640</v>
      </c>
      <c r="D13" s="31">
        <v>73532</v>
      </c>
      <c r="E13" s="32">
        <v>17496</v>
      </c>
      <c r="F13" s="32">
        <v>26924</v>
      </c>
      <c r="G13" s="32">
        <v>0</v>
      </c>
      <c r="H13" s="32">
        <v>1095</v>
      </c>
      <c r="I13" s="32">
        <v>194</v>
      </c>
      <c r="J13" s="32">
        <v>14474</v>
      </c>
      <c r="K13" s="32">
        <f t="shared" si="1"/>
        <v>639925</v>
      </c>
      <c r="L13" s="33">
        <v>0</v>
      </c>
      <c r="M13" s="31">
        <v>0</v>
      </c>
      <c r="N13" s="31">
        <v>0</v>
      </c>
      <c r="O13" s="31">
        <v>0</v>
      </c>
      <c r="P13" s="31">
        <v>0</v>
      </c>
      <c r="Q13" s="31">
        <v>511977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1">
        <v>0</v>
      </c>
      <c r="X13" s="31">
        <v>0</v>
      </c>
      <c r="Y13" s="31">
        <v>0</v>
      </c>
      <c r="Z13" s="31">
        <v>0</v>
      </c>
      <c r="AA13" s="31">
        <v>0</v>
      </c>
      <c r="AB13" s="31">
        <v>0</v>
      </c>
      <c r="AC13" s="31">
        <v>0</v>
      </c>
      <c r="AD13" s="31">
        <v>0</v>
      </c>
      <c r="AE13" s="31">
        <v>0</v>
      </c>
      <c r="AF13" s="31">
        <v>0</v>
      </c>
      <c r="AG13" s="31">
        <v>0</v>
      </c>
      <c r="AH13" s="31">
        <v>0</v>
      </c>
      <c r="AI13" s="31">
        <v>0</v>
      </c>
      <c r="AJ13" s="31">
        <v>0</v>
      </c>
      <c r="AK13" s="31">
        <v>0</v>
      </c>
      <c r="AL13" s="31">
        <v>0</v>
      </c>
      <c r="AM13" s="31">
        <v>0</v>
      </c>
      <c r="AN13" s="31">
        <v>0</v>
      </c>
      <c r="AO13" s="31">
        <v>0</v>
      </c>
      <c r="AP13" s="31">
        <v>0</v>
      </c>
      <c r="AQ13" s="31">
        <v>0</v>
      </c>
      <c r="AR13" s="31">
        <v>0</v>
      </c>
      <c r="AS13" s="31">
        <v>0</v>
      </c>
      <c r="AT13" s="31">
        <v>0</v>
      </c>
      <c r="AU13" s="31">
        <v>0</v>
      </c>
      <c r="AV13" s="31">
        <v>0</v>
      </c>
      <c r="AW13" s="31">
        <v>0</v>
      </c>
      <c r="AX13" s="34">
        <f t="shared" si="2"/>
        <v>511977</v>
      </c>
      <c r="AY13" s="36"/>
      <c r="AZ13" s="34">
        <v>127948</v>
      </c>
      <c r="BK13" s="10"/>
      <c r="BL13" s="10"/>
    </row>
    <row r="14" spans="1:64" ht="15" customHeight="1" x14ac:dyDescent="0.3">
      <c r="A14" s="5" t="s">
        <v>69</v>
      </c>
      <c r="B14" s="6" t="s">
        <v>107</v>
      </c>
      <c r="C14" s="31">
        <f t="shared" si="0"/>
        <v>191859</v>
      </c>
      <c r="D14" s="31">
        <v>12956</v>
      </c>
      <c r="E14" s="32">
        <v>1159</v>
      </c>
      <c r="F14" s="32">
        <v>3663</v>
      </c>
      <c r="G14" s="32">
        <v>0</v>
      </c>
      <c r="H14" s="32">
        <v>10861</v>
      </c>
      <c r="I14" s="32">
        <v>23</v>
      </c>
      <c r="J14" s="32">
        <v>2519</v>
      </c>
      <c r="K14" s="32">
        <f t="shared" si="1"/>
        <v>160678</v>
      </c>
      <c r="L14" s="33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147084</v>
      </c>
      <c r="S14" s="31">
        <v>0</v>
      </c>
      <c r="T14" s="31">
        <v>0</v>
      </c>
      <c r="U14" s="31">
        <v>0</v>
      </c>
      <c r="V14" s="31">
        <v>0</v>
      </c>
      <c r="W14" s="31">
        <v>0</v>
      </c>
      <c r="X14" s="31">
        <v>0</v>
      </c>
      <c r="Y14" s="31">
        <v>0</v>
      </c>
      <c r="Z14" s="31">
        <v>0</v>
      </c>
      <c r="AA14" s="31">
        <v>0</v>
      </c>
      <c r="AB14" s="31">
        <v>0</v>
      </c>
      <c r="AC14" s="31">
        <v>0</v>
      </c>
      <c r="AD14" s="31">
        <v>0</v>
      </c>
      <c r="AE14" s="31">
        <v>0</v>
      </c>
      <c r="AF14" s="31">
        <v>0</v>
      </c>
      <c r="AG14" s="31">
        <v>0</v>
      </c>
      <c r="AH14" s="31">
        <v>0</v>
      </c>
      <c r="AI14" s="31">
        <v>0</v>
      </c>
      <c r="AJ14" s="31">
        <v>0</v>
      </c>
      <c r="AK14" s="31">
        <v>0</v>
      </c>
      <c r="AL14" s="31">
        <v>0</v>
      </c>
      <c r="AM14" s="31">
        <v>0</v>
      </c>
      <c r="AN14" s="31">
        <v>0</v>
      </c>
      <c r="AO14" s="31">
        <v>0</v>
      </c>
      <c r="AP14" s="31">
        <v>0</v>
      </c>
      <c r="AQ14" s="31">
        <v>0</v>
      </c>
      <c r="AR14" s="31">
        <v>0</v>
      </c>
      <c r="AS14" s="31">
        <v>0</v>
      </c>
      <c r="AT14" s="31">
        <v>0</v>
      </c>
      <c r="AU14" s="31">
        <v>0</v>
      </c>
      <c r="AV14" s="31">
        <v>0</v>
      </c>
      <c r="AW14" s="31">
        <v>0</v>
      </c>
      <c r="AX14" s="34">
        <f t="shared" si="2"/>
        <v>147084</v>
      </c>
      <c r="AY14" s="36"/>
      <c r="AZ14" s="34">
        <v>13594</v>
      </c>
      <c r="BK14" s="10"/>
      <c r="BL14" s="10"/>
    </row>
    <row r="15" spans="1:64" ht="15" customHeight="1" x14ac:dyDescent="0.3">
      <c r="A15" s="5" t="s">
        <v>70</v>
      </c>
      <c r="B15" s="6" t="s">
        <v>108</v>
      </c>
      <c r="C15" s="31">
        <f t="shared" si="0"/>
        <v>13908</v>
      </c>
      <c r="D15" s="31">
        <v>566</v>
      </c>
      <c r="E15" s="32">
        <v>134</v>
      </c>
      <c r="F15" s="32">
        <v>2655</v>
      </c>
      <c r="G15" s="32">
        <v>0</v>
      </c>
      <c r="H15" s="32">
        <v>3311</v>
      </c>
      <c r="I15" s="32">
        <v>4</v>
      </c>
      <c r="J15" s="32">
        <v>1790</v>
      </c>
      <c r="K15" s="32">
        <f t="shared" si="1"/>
        <v>5448</v>
      </c>
      <c r="L15" s="33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127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  <c r="Z15" s="31">
        <v>0</v>
      </c>
      <c r="AA15" s="31">
        <v>0</v>
      </c>
      <c r="AB15" s="31">
        <v>0</v>
      </c>
      <c r="AC15" s="31">
        <v>0</v>
      </c>
      <c r="AD15" s="31">
        <v>0</v>
      </c>
      <c r="AE15" s="31">
        <v>0</v>
      </c>
      <c r="AF15" s="31">
        <v>0</v>
      </c>
      <c r="AG15" s="31">
        <v>0</v>
      </c>
      <c r="AH15" s="31">
        <v>0</v>
      </c>
      <c r="AI15" s="31">
        <v>0</v>
      </c>
      <c r="AJ15" s="31">
        <v>0</v>
      </c>
      <c r="AK15" s="31">
        <v>0</v>
      </c>
      <c r="AL15" s="31">
        <v>0</v>
      </c>
      <c r="AM15" s="31">
        <v>0</v>
      </c>
      <c r="AN15" s="31">
        <v>0</v>
      </c>
      <c r="AO15" s="31">
        <v>0</v>
      </c>
      <c r="AP15" s="31">
        <v>0</v>
      </c>
      <c r="AQ15" s="31">
        <v>0</v>
      </c>
      <c r="AR15" s="31">
        <v>0</v>
      </c>
      <c r="AS15" s="31">
        <v>0</v>
      </c>
      <c r="AT15" s="31">
        <v>0</v>
      </c>
      <c r="AU15" s="31">
        <v>0</v>
      </c>
      <c r="AV15" s="31">
        <v>0</v>
      </c>
      <c r="AW15" s="31">
        <v>0</v>
      </c>
      <c r="AX15" s="34">
        <f t="shared" si="2"/>
        <v>127</v>
      </c>
      <c r="AY15" s="36"/>
      <c r="AZ15" s="34">
        <v>5321</v>
      </c>
      <c r="BK15" s="10"/>
      <c r="BL15" s="10"/>
    </row>
    <row r="16" spans="1:64" ht="15" customHeight="1" x14ac:dyDescent="0.3">
      <c r="A16" s="5" t="s">
        <v>71</v>
      </c>
      <c r="B16" s="6" t="s">
        <v>109</v>
      </c>
      <c r="C16" s="31">
        <f t="shared" si="0"/>
        <v>301654</v>
      </c>
      <c r="D16" s="31">
        <v>67984</v>
      </c>
      <c r="E16" s="32">
        <v>1312</v>
      </c>
      <c r="F16" s="32">
        <v>27350</v>
      </c>
      <c r="G16" s="32">
        <v>0</v>
      </c>
      <c r="H16" s="32">
        <v>0</v>
      </c>
      <c r="I16" s="32">
        <v>211</v>
      </c>
      <c r="J16" s="32">
        <v>9276</v>
      </c>
      <c r="K16" s="32">
        <f t="shared" si="1"/>
        <v>195521</v>
      </c>
      <c r="L16" s="33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104300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  <c r="Z16" s="31">
        <v>0</v>
      </c>
      <c r="AA16" s="31">
        <v>0</v>
      </c>
      <c r="AB16" s="31">
        <v>0</v>
      </c>
      <c r="AC16" s="31">
        <v>0</v>
      </c>
      <c r="AD16" s="31">
        <v>0</v>
      </c>
      <c r="AE16" s="31">
        <v>0</v>
      </c>
      <c r="AF16" s="31">
        <v>0</v>
      </c>
      <c r="AG16" s="31">
        <v>0</v>
      </c>
      <c r="AH16" s="31">
        <v>0</v>
      </c>
      <c r="AI16" s="31">
        <v>0</v>
      </c>
      <c r="AJ16" s="31">
        <v>0</v>
      </c>
      <c r="AK16" s="31">
        <v>0</v>
      </c>
      <c r="AL16" s="31">
        <v>0</v>
      </c>
      <c r="AM16" s="31">
        <v>0</v>
      </c>
      <c r="AN16" s="31">
        <v>0</v>
      </c>
      <c r="AO16" s="31">
        <v>0</v>
      </c>
      <c r="AP16" s="31">
        <v>0</v>
      </c>
      <c r="AQ16" s="31">
        <v>0</v>
      </c>
      <c r="AR16" s="31">
        <v>0</v>
      </c>
      <c r="AS16" s="31">
        <v>0</v>
      </c>
      <c r="AT16" s="31">
        <v>0</v>
      </c>
      <c r="AU16" s="31">
        <v>0</v>
      </c>
      <c r="AV16" s="31">
        <v>0</v>
      </c>
      <c r="AW16" s="31">
        <v>0</v>
      </c>
      <c r="AX16" s="34">
        <f t="shared" si="2"/>
        <v>104300</v>
      </c>
      <c r="AY16" s="36"/>
      <c r="AZ16" s="34">
        <v>91221</v>
      </c>
      <c r="BK16" s="10"/>
      <c r="BL16" s="10"/>
    </row>
    <row r="17" spans="1:64" ht="15" customHeight="1" x14ac:dyDescent="0.3">
      <c r="A17" s="5" t="s">
        <v>72</v>
      </c>
      <c r="B17" s="6" t="s">
        <v>110</v>
      </c>
      <c r="C17" s="31">
        <f t="shared" si="0"/>
        <v>175624</v>
      </c>
      <c r="D17" s="31">
        <v>20041</v>
      </c>
      <c r="E17" s="32">
        <v>4353</v>
      </c>
      <c r="F17" s="32">
        <v>3217</v>
      </c>
      <c r="G17" s="32">
        <v>0</v>
      </c>
      <c r="H17" s="32">
        <v>0</v>
      </c>
      <c r="I17" s="32">
        <v>1</v>
      </c>
      <c r="J17" s="32">
        <v>1237</v>
      </c>
      <c r="K17" s="32">
        <f t="shared" si="1"/>
        <v>146775</v>
      </c>
      <c r="L17" s="33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128718</v>
      </c>
      <c r="V17" s="31">
        <v>0</v>
      </c>
      <c r="W17" s="31">
        <v>0</v>
      </c>
      <c r="X17" s="31">
        <v>0</v>
      </c>
      <c r="Y17" s="31">
        <v>0</v>
      </c>
      <c r="Z17" s="31">
        <v>0</v>
      </c>
      <c r="AA17" s="31">
        <v>0</v>
      </c>
      <c r="AB17" s="31">
        <v>0</v>
      </c>
      <c r="AC17" s="31">
        <v>0</v>
      </c>
      <c r="AD17" s="31">
        <v>0</v>
      </c>
      <c r="AE17" s="31">
        <v>0</v>
      </c>
      <c r="AF17" s="31">
        <v>0</v>
      </c>
      <c r="AG17" s="31">
        <v>0</v>
      </c>
      <c r="AH17" s="31">
        <v>0</v>
      </c>
      <c r="AI17" s="31">
        <v>0</v>
      </c>
      <c r="AJ17" s="31">
        <v>0</v>
      </c>
      <c r="AK17" s="31">
        <v>0</v>
      </c>
      <c r="AL17" s="31">
        <v>0</v>
      </c>
      <c r="AM17" s="31">
        <v>0</v>
      </c>
      <c r="AN17" s="31">
        <v>0</v>
      </c>
      <c r="AO17" s="31">
        <v>0</v>
      </c>
      <c r="AP17" s="31">
        <v>0</v>
      </c>
      <c r="AQ17" s="31">
        <v>0</v>
      </c>
      <c r="AR17" s="31">
        <v>0</v>
      </c>
      <c r="AS17" s="31">
        <v>0</v>
      </c>
      <c r="AT17" s="31">
        <v>0</v>
      </c>
      <c r="AU17" s="31">
        <v>0</v>
      </c>
      <c r="AV17" s="31">
        <v>0</v>
      </c>
      <c r="AW17" s="31">
        <v>0</v>
      </c>
      <c r="AX17" s="34">
        <f t="shared" si="2"/>
        <v>128718</v>
      </c>
      <c r="AY17" s="36"/>
      <c r="AZ17" s="34">
        <v>18057</v>
      </c>
      <c r="BK17" s="10"/>
      <c r="BL17" s="10"/>
    </row>
    <row r="18" spans="1:64" ht="15" customHeight="1" x14ac:dyDescent="0.3">
      <c r="A18" s="5" t="s">
        <v>73</v>
      </c>
      <c r="B18" s="6" t="s">
        <v>111</v>
      </c>
      <c r="C18" s="31">
        <f t="shared" si="0"/>
        <v>613105</v>
      </c>
      <c r="D18" s="31">
        <v>66634</v>
      </c>
      <c r="E18" s="32">
        <v>11776</v>
      </c>
      <c r="F18" s="32">
        <v>35028</v>
      </c>
      <c r="G18" s="32">
        <v>-6076</v>
      </c>
      <c r="H18" s="32">
        <v>20426</v>
      </c>
      <c r="I18" s="32">
        <v>202</v>
      </c>
      <c r="J18" s="32">
        <v>34375</v>
      </c>
      <c r="K18" s="32">
        <f t="shared" si="1"/>
        <v>450740</v>
      </c>
      <c r="L18" s="33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119200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v>0</v>
      </c>
      <c r="AF18" s="31">
        <v>0</v>
      </c>
      <c r="AG18" s="31">
        <v>0</v>
      </c>
      <c r="AH18" s="31">
        <v>0</v>
      </c>
      <c r="AI18" s="31">
        <v>0</v>
      </c>
      <c r="AJ18" s="31">
        <v>0</v>
      </c>
      <c r="AK18" s="31">
        <v>0</v>
      </c>
      <c r="AL18" s="31">
        <v>0</v>
      </c>
      <c r="AM18" s="31">
        <v>0</v>
      </c>
      <c r="AN18" s="31">
        <v>0</v>
      </c>
      <c r="AO18" s="31">
        <v>0</v>
      </c>
      <c r="AP18" s="31">
        <v>0</v>
      </c>
      <c r="AQ18" s="31">
        <v>0</v>
      </c>
      <c r="AR18" s="31">
        <v>0</v>
      </c>
      <c r="AS18" s="31">
        <v>0</v>
      </c>
      <c r="AT18" s="31">
        <v>0</v>
      </c>
      <c r="AU18" s="31">
        <v>0</v>
      </c>
      <c r="AV18" s="31">
        <v>0</v>
      </c>
      <c r="AW18" s="31">
        <v>0</v>
      </c>
      <c r="AX18" s="34">
        <f t="shared" si="2"/>
        <v>119200</v>
      </c>
      <c r="AY18" s="36"/>
      <c r="AZ18" s="34">
        <v>331540</v>
      </c>
      <c r="BK18" s="10"/>
      <c r="BL18" s="10"/>
    </row>
    <row r="19" spans="1:64" ht="15" customHeight="1" x14ac:dyDescent="0.3">
      <c r="A19" s="5" t="s">
        <v>74</v>
      </c>
      <c r="B19" s="6" t="s">
        <v>112</v>
      </c>
      <c r="C19" s="31">
        <f t="shared" si="0"/>
        <v>95514</v>
      </c>
      <c r="D19" s="31">
        <v>18445</v>
      </c>
      <c r="E19" s="32">
        <v>1759</v>
      </c>
      <c r="F19" s="32">
        <v>14</v>
      </c>
      <c r="G19" s="32">
        <v>0</v>
      </c>
      <c r="H19" s="32">
        <v>0</v>
      </c>
      <c r="I19" s="32">
        <v>2</v>
      </c>
      <c r="J19" s="32">
        <v>765</v>
      </c>
      <c r="K19" s="32">
        <f t="shared" si="1"/>
        <v>74529</v>
      </c>
      <c r="L19" s="33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9481</v>
      </c>
      <c r="X19" s="31">
        <v>0</v>
      </c>
      <c r="Y19" s="31">
        <v>0</v>
      </c>
      <c r="Z19" s="31">
        <v>0</v>
      </c>
      <c r="AA19" s="31">
        <v>0</v>
      </c>
      <c r="AB19" s="31">
        <v>0</v>
      </c>
      <c r="AC19" s="31">
        <v>0</v>
      </c>
      <c r="AD19" s="31">
        <v>0</v>
      </c>
      <c r="AE19" s="31">
        <v>0</v>
      </c>
      <c r="AF19" s="31">
        <v>0</v>
      </c>
      <c r="AG19" s="31">
        <v>0</v>
      </c>
      <c r="AH19" s="31">
        <v>0</v>
      </c>
      <c r="AI19" s="31">
        <v>0</v>
      </c>
      <c r="AJ19" s="31">
        <v>0</v>
      </c>
      <c r="AK19" s="31">
        <v>0</v>
      </c>
      <c r="AL19" s="31">
        <v>0</v>
      </c>
      <c r="AM19" s="31">
        <v>0</v>
      </c>
      <c r="AN19" s="31">
        <v>0</v>
      </c>
      <c r="AO19" s="31">
        <v>0</v>
      </c>
      <c r="AP19" s="31">
        <v>0</v>
      </c>
      <c r="AQ19" s="31">
        <v>0</v>
      </c>
      <c r="AR19" s="31">
        <v>0</v>
      </c>
      <c r="AS19" s="31">
        <v>0</v>
      </c>
      <c r="AT19" s="31">
        <v>0</v>
      </c>
      <c r="AU19" s="31">
        <v>0</v>
      </c>
      <c r="AV19" s="31">
        <v>0</v>
      </c>
      <c r="AW19" s="31">
        <v>0</v>
      </c>
      <c r="AX19" s="34">
        <f t="shared" si="2"/>
        <v>9481</v>
      </c>
      <c r="AY19" s="36"/>
      <c r="AZ19" s="34">
        <v>65048</v>
      </c>
      <c r="BK19" s="10"/>
      <c r="BL19" s="10"/>
    </row>
    <row r="20" spans="1:64" ht="15" customHeight="1" x14ac:dyDescent="0.3">
      <c r="A20" s="5" t="s">
        <v>75</v>
      </c>
      <c r="B20" s="6" t="s">
        <v>113</v>
      </c>
      <c r="C20" s="31">
        <f t="shared" si="0"/>
        <v>121768</v>
      </c>
      <c r="D20" s="31">
        <v>6510</v>
      </c>
      <c r="E20" s="32">
        <v>2374</v>
      </c>
      <c r="F20" s="32">
        <v>7394</v>
      </c>
      <c r="G20" s="32">
        <v>0</v>
      </c>
      <c r="H20" s="32">
        <v>0</v>
      </c>
      <c r="I20" s="32">
        <v>12</v>
      </c>
      <c r="J20" s="32">
        <v>1829</v>
      </c>
      <c r="K20" s="32">
        <f t="shared" si="1"/>
        <v>103649</v>
      </c>
      <c r="L20" s="33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76723</v>
      </c>
      <c r="Y20" s="31">
        <v>1867</v>
      </c>
      <c r="Z20" s="31">
        <v>0</v>
      </c>
      <c r="AA20" s="31">
        <v>0</v>
      </c>
      <c r="AB20" s="31">
        <v>0</v>
      </c>
      <c r="AC20" s="31">
        <v>0</v>
      </c>
      <c r="AD20" s="31">
        <v>0</v>
      </c>
      <c r="AE20" s="31">
        <v>0</v>
      </c>
      <c r="AF20" s="31">
        <v>0</v>
      </c>
      <c r="AG20" s="31">
        <v>0</v>
      </c>
      <c r="AH20" s="31">
        <v>0</v>
      </c>
      <c r="AI20" s="31">
        <v>0</v>
      </c>
      <c r="AJ20" s="31">
        <v>0</v>
      </c>
      <c r="AK20" s="31">
        <v>0</v>
      </c>
      <c r="AL20" s="31">
        <v>0</v>
      </c>
      <c r="AM20" s="31">
        <v>0</v>
      </c>
      <c r="AN20" s="31">
        <v>0</v>
      </c>
      <c r="AO20" s="31">
        <v>0</v>
      </c>
      <c r="AP20" s="31">
        <v>0</v>
      </c>
      <c r="AQ20" s="31">
        <v>0</v>
      </c>
      <c r="AR20" s="31">
        <v>0</v>
      </c>
      <c r="AS20" s="31">
        <v>0</v>
      </c>
      <c r="AT20" s="31">
        <v>0</v>
      </c>
      <c r="AU20" s="31">
        <v>0</v>
      </c>
      <c r="AV20" s="31">
        <v>0</v>
      </c>
      <c r="AW20" s="31">
        <v>0</v>
      </c>
      <c r="AX20" s="34">
        <f t="shared" si="2"/>
        <v>78590</v>
      </c>
      <c r="AY20" s="36"/>
      <c r="AZ20" s="34">
        <v>25059</v>
      </c>
      <c r="BK20" s="10"/>
      <c r="BL20" s="10"/>
    </row>
    <row r="21" spans="1:64" ht="15" customHeight="1" x14ac:dyDescent="0.3">
      <c r="A21" s="5" t="s">
        <v>76</v>
      </c>
      <c r="B21" s="6" t="s">
        <v>114</v>
      </c>
      <c r="C21" s="31">
        <f t="shared" si="0"/>
        <v>235382</v>
      </c>
      <c r="D21" s="31">
        <v>8598</v>
      </c>
      <c r="E21" s="32">
        <v>2321</v>
      </c>
      <c r="F21" s="32">
        <v>13913</v>
      </c>
      <c r="G21" s="32">
        <v>0</v>
      </c>
      <c r="H21" s="32">
        <v>0</v>
      </c>
      <c r="I21" s="32">
        <v>0</v>
      </c>
      <c r="J21" s="32">
        <v>3344</v>
      </c>
      <c r="K21" s="32">
        <f t="shared" si="1"/>
        <v>207206</v>
      </c>
      <c r="L21" s="33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1">
        <v>177266</v>
      </c>
      <c r="Z21" s="31">
        <v>0</v>
      </c>
      <c r="AA21" s="31">
        <v>0</v>
      </c>
      <c r="AB21" s="31">
        <v>0</v>
      </c>
      <c r="AC21" s="31">
        <v>0</v>
      </c>
      <c r="AD21" s="31">
        <v>0</v>
      </c>
      <c r="AE21" s="31">
        <v>0</v>
      </c>
      <c r="AF21" s="31">
        <v>0</v>
      </c>
      <c r="AG21" s="31">
        <v>0</v>
      </c>
      <c r="AH21" s="31">
        <v>0</v>
      </c>
      <c r="AI21" s="31">
        <v>0</v>
      </c>
      <c r="AJ21" s="31">
        <v>0</v>
      </c>
      <c r="AK21" s="31">
        <v>0</v>
      </c>
      <c r="AL21" s="31">
        <v>0</v>
      </c>
      <c r="AM21" s="31">
        <v>0</v>
      </c>
      <c r="AN21" s="31">
        <v>0</v>
      </c>
      <c r="AO21" s="31">
        <v>0</v>
      </c>
      <c r="AP21" s="31">
        <v>0</v>
      </c>
      <c r="AQ21" s="31">
        <v>0</v>
      </c>
      <c r="AR21" s="31">
        <v>0</v>
      </c>
      <c r="AS21" s="31">
        <v>0</v>
      </c>
      <c r="AT21" s="31">
        <v>0</v>
      </c>
      <c r="AU21" s="31">
        <v>0</v>
      </c>
      <c r="AV21" s="31">
        <v>0</v>
      </c>
      <c r="AW21" s="31">
        <v>0</v>
      </c>
      <c r="AX21" s="34">
        <f t="shared" si="2"/>
        <v>177266</v>
      </c>
      <c r="AY21" s="36"/>
      <c r="AZ21" s="34">
        <v>29940</v>
      </c>
      <c r="BK21" s="10"/>
      <c r="BL21" s="10"/>
    </row>
    <row r="22" spans="1:64" ht="15" customHeight="1" x14ac:dyDescent="0.3">
      <c r="A22" s="5" t="s">
        <v>77</v>
      </c>
      <c r="B22" s="6" t="s">
        <v>115</v>
      </c>
      <c r="C22" s="31">
        <f t="shared" si="0"/>
        <v>166932</v>
      </c>
      <c r="D22" s="31">
        <v>11159</v>
      </c>
      <c r="E22" s="32">
        <v>3392</v>
      </c>
      <c r="F22" s="32">
        <v>9022</v>
      </c>
      <c r="G22" s="32">
        <v>0</v>
      </c>
      <c r="H22" s="32">
        <v>0</v>
      </c>
      <c r="I22" s="32">
        <v>878</v>
      </c>
      <c r="J22" s="32">
        <v>4417</v>
      </c>
      <c r="K22" s="32">
        <f t="shared" si="1"/>
        <v>138064</v>
      </c>
      <c r="L22" s="33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  <c r="Z22" s="31">
        <v>60647</v>
      </c>
      <c r="AA22" s="31">
        <v>0</v>
      </c>
      <c r="AB22" s="31">
        <v>0</v>
      </c>
      <c r="AC22" s="31">
        <v>0</v>
      </c>
      <c r="AD22" s="31">
        <v>0</v>
      </c>
      <c r="AE22" s="31">
        <v>0</v>
      </c>
      <c r="AF22" s="31">
        <v>0</v>
      </c>
      <c r="AG22" s="31">
        <v>0</v>
      </c>
      <c r="AH22" s="31">
        <v>0</v>
      </c>
      <c r="AI22" s="31">
        <v>0</v>
      </c>
      <c r="AJ22" s="31">
        <v>0</v>
      </c>
      <c r="AK22" s="31">
        <v>0</v>
      </c>
      <c r="AL22" s="31">
        <v>0</v>
      </c>
      <c r="AM22" s="31">
        <v>0</v>
      </c>
      <c r="AN22" s="31">
        <v>0</v>
      </c>
      <c r="AO22" s="31">
        <v>0</v>
      </c>
      <c r="AP22" s="31">
        <v>0</v>
      </c>
      <c r="AQ22" s="31">
        <v>0</v>
      </c>
      <c r="AR22" s="31">
        <v>0</v>
      </c>
      <c r="AS22" s="31">
        <v>0</v>
      </c>
      <c r="AT22" s="31">
        <v>0</v>
      </c>
      <c r="AU22" s="31">
        <v>0</v>
      </c>
      <c r="AV22" s="31">
        <v>0</v>
      </c>
      <c r="AW22" s="31">
        <v>0</v>
      </c>
      <c r="AX22" s="34">
        <f t="shared" si="2"/>
        <v>60647</v>
      </c>
      <c r="AY22" s="36"/>
      <c r="AZ22" s="34">
        <v>77417</v>
      </c>
      <c r="BK22" s="10"/>
      <c r="BL22" s="10"/>
    </row>
    <row r="23" spans="1:64" ht="15" customHeight="1" x14ac:dyDescent="0.3">
      <c r="A23" s="5" t="s">
        <v>78</v>
      </c>
      <c r="B23" s="6" t="s">
        <v>116</v>
      </c>
      <c r="C23" s="31">
        <f t="shared" si="0"/>
        <v>292832</v>
      </c>
      <c r="D23" s="31">
        <v>27882</v>
      </c>
      <c r="E23" s="32">
        <v>1406</v>
      </c>
      <c r="F23" s="32">
        <v>24176</v>
      </c>
      <c r="G23" s="32">
        <v>0</v>
      </c>
      <c r="H23" s="32">
        <v>13</v>
      </c>
      <c r="I23" s="32">
        <v>395</v>
      </c>
      <c r="J23" s="32">
        <v>13963</v>
      </c>
      <c r="K23" s="32">
        <f t="shared" si="1"/>
        <v>224997</v>
      </c>
      <c r="L23" s="33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v>22604</v>
      </c>
      <c r="AB23" s="31">
        <v>0</v>
      </c>
      <c r="AC23" s="31">
        <v>0</v>
      </c>
      <c r="AD23" s="31">
        <v>0</v>
      </c>
      <c r="AE23" s="31">
        <v>0</v>
      </c>
      <c r="AF23" s="31">
        <v>0</v>
      </c>
      <c r="AG23" s="31">
        <v>0</v>
      </c>
      <c r="AH23" s="31">
        <v>0</v>
      </c>
      <c r="AI23" s="31">
        <v>0</v>
      </c>
      <c r="AJ23" s="31">
        <v>0</v>
      </c>
      <c r="AK23" s="31">
        <v>0</v>
      </c>
      <c r="AL23" s="31">
        <v>0</v>
      </c>
      <c r="AM23" s="31">
        <v>0</v>
      </c>
      <c r="AN23" s="31">
        <v>0</v>
      </c>
      <c r="AO23" s="31">
        <v>0</v>
      </c>
      <c r="AP23" s="31">
        <v>0</v>
      </c>
      <c r="AQ23" s="31">
        <v>0</v>
      </c>
      <c r="AR23" s="31">
        <v>0</v>
      </c>
      <c r="AS23" s="31">
        <v>0</v>
      </c>
      <c r="AT23" s="31">
        <v>0</v>
      </c>
      <c r="AU23" s="31">
        <v>0</v>
      </c>
      <c r="AV23" s="31">
        <v>0</v>
      </c>
      <c r="AW23" s="31">
        <v>0</v>
      </c>
      <c r="AX23" s="34">
        <f t="shared" si="2"/>
        <v>22604</v>
      </c>
      <c r="AY23" s="36"/>
      <c r="AZ23" s="34">
        <v>202393</v>
      </c>
      <c r="BK23" s="10"/>
      <c r="BL23" s="10"/>
    </row>
    <row r="24" spans="1:64" ht="15" customHeight="1" x14ac:dyDescent="0.3">
      <c r="A24" s="5" t="s">
        <v>79</v>
      </c>
      <c r="B24" s="6" t="s">
        <v>117</v>
      </c>
      <c r="C24" s="31">
        <f t="shared" si="0"/>
        <v>121405</v>
      </c>
      <c r="D24" s="31">
        <v>11033</v>
      </c>
      <c r="E24" s="32">
        <v>1053</v>
      </c>
      <c r="F24" s="32">
        <v>2335</v>
      </c>
      <c r="G24" s="32">
        <v>0</v>
      </c>
      <c r="H24" s="32">
        <v>0</v>
      </c>
      <c r="I24" s="32">
        <v>5</v>
      </c>
      <c r="J24" s="32">
        <v>949</v>
      </c>
      <c r="K24" s="32">
        <f t="shared" si="1"/>
        <v>106030</v>
      </c>
      <c r="L24" s="33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96118</v>
      </c>
      <c r="AC24" s="31">
        <v>0</v>
      </c>
      <c r="AD24" s="31">
        <v>0</v>
      </c>
      <c r="AE24" s="31">
        <v>0</v>
      </c>
      <c r="AF24" s="31">
        <v>0</v>
      </c>
      <c r="AG24" s="31">
        <v>0</v>
      </c>
      <c r="AH24" s="31">
        <v>0</v>
      </c>
      <c r="AI24" s="31">
        <v>0</v>
      </c>
      <c r="AJ24" s="31">
        <v>0</v>
      </c>
      <c r="AK24" s="31">
        <v>0</v>
      </c>
      <c r="AL24" s="31">
        <v>0</v>
      </c>
      <c r="AM24" s="31">
        <v>0</v>
      </c>
      <c r="AN24" s="31">
        <v>0</v>
      </c>
      <c r="AO24" s="31">
        <v>0</v>
      </c>
      <c r="AP24" s="31">
        <v>0</v>
      </c>
      <c r="AQ24" s="31">
        <v>0</v>
      </c>
      <c r="AR24" s="31">
        <v>0</v>
      </c>
      <c r="AS24" s="31">
        <v>0</v>
      </c>
      <c r="AT24" s="31">
        <v>0</v>
      </c>
      <c r="AU24" s="31">
        <v>0</v>
      </c>
      <c r="AV24" s="31">
        <v>0</v>
      </c>
      <c r="AW24" s="31">
        <v>0</v>
      </c>
      <c r="AX24" s="34">
        <f t="shared" si="2"/>
        <v>96118</v>
      </c>
      <c r="AY24" s="36"/>
      <c r="AZ24" s="34">
        <v>9912</v>
      </c>
      <c r="BK24" s="10"/>
      <c r="BL24" s="10"/>
    </row>
    <row r="25" spans="1:64" ht="15" customHeight="1" x14ac:dyDescent="0.3">
      <c r="A25" s="5" t="s">
        <v>80</v>
      </c>
      <c r="B25" s="6" t="s">
        <v>118</v>
      </c>
      <c r="C25" s="31">
        <f t="shared" si="0"/>
        <v>73914</v>
      </c>
      <c r="D25" s="31">
        <v>0</v>
      </c>
      <c r="E25" s="32">
        <v>0</v>
      </c>
      <c r="F25" s="32">
        <v>5033</v>
      </c>
      <c r="G25" s="32">
        <v>0</v>
      </c>
      <c r="H25" s="32">
        <v>0</v>
      </c>
      <c r="I25" s="32">
        <v>34</v>
      </c>
      <c r="J25" s="32">
        <v>76</v>
      </c>
      <c r="K25" s="32">
        <f t="shared" si="1"/>
        <v>68771</v>
      </c>
      <c r="L25" s="33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  <c r="AB25" s="31">
        <v>0</v>
      </c>
      <c r="AC25" s="31">
        <v>66832</v>
      </c>
      <c r="AD25" s="31">
        <v>0</v>
      </c>
      <c r="AE25" s="31">
        <v>0</v>
      </c>
      <c r="AF25" s="31">
        <v>0</v>
      </c>
      <c r="AG25" s="31">
        <v>0</v>
      </c>
      <c r="AH25" s="31">
        <v>0</v>
      </c>
      <c r="AI25" s="31">
        <v>0</v>
      </c>
      <c r="AJ25" s="31">
        <v>76</v>
      </c>
      <c r="AK25" s="31">
        <v>0</v>
      </c>
      <c r="AL25" s="31">
        <v>0</v>
      </c>
      <c r="AM25" s="31">
        <v>0</v>
      </c>
      <c r="AN25" s="31">
        <v>0</v>
      </c>
      <c r="AO25" s="31">
        <v>0</v>
      </c>
      <c r="AP25" s="31">
        <v>0</v>
      </c>
      <c r="AQ25" s="31">
        <v>0</v>
      </c>
      <c r="AR25" s="31">
        <v>0</v>
      </c>
      <c r="AS25" s="31">
        <v>0</v>
      </c>
      <c r="AT25" s="31">
        <v>0</v>
      </c>
      <c r="AU25" s="31">
        <v>0</v>
      </c>
      <c r="AV25" s="31">
        <v>0</v>
      </c>
      <c r="AW25" s="31">
        <v>0</v>
      </c>
      <c r="AX25" s="34">
        <f t="shared" si="2"/>
        <v>66908</v>
      </c>
      <c r="AY25" s="36"/>
      <c r="AZ25" s="34">
        <v>1863</v>
      </c>
      <c r="BK25" s="10"/>
      <c r="BL25" s="10"/>
    </row>
    <row r="26" spans="1:64" ht="15" customHeight="1" x14ac:dyDescent="0.3">
      <c r="A26" s="5" t="s">
        <v>81</v>
      </c>
      <c r="B26" s="6" t="s">
        <v>119</v>
      </c>
      <c r="C26" s="31">
        <f t="shared" si="0"/>
        <v>270295</v>
      </c>
      <c r="D26" s="31">
        <v>0</v>
      </c>
      <c r="E26" s="32">
        <v>0</v>
      </c>
      <c r="F26" s="32">
        <v>26792</v>
      </c>
      <c r="G26" s="32">
        <v>0</v>
      </c>
      <c r="H26" s="32">
        <v>0</v>
      </c>
      <c r="I26" s="32">
        <v>0</v>
      </c>
      <c r="J26" s="32">
        <v>9</v>
      </c>
      <c r="K26" s="32">
        <f t="shared" si="1"/>
        <v>243494</v>
      </c>
      <c r="L26" s="33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  <c r="Z26" s="31">
        <v>0</v>
      </c>
      <c r="AA26" s="31">
        <v>0</v>
      </c>
      <c r="AB26" s="31">
        <v>0</v>
      </c>
      <c r="AC26" s="31">
        <v>0</v>
      </c>
      <c r="AD26" s="31">
        <v>174301</v>
      </c>
      <c r="AE26" s="31">
        <v>0</v>
      </c>
      <c r="AF26" s="31">
        <v>0</v>
      </c>
      <c r="AG26" s="31">
        <v>0</v>
      </c>
      <c r="AH26" s="31">
        <v>0</v>
      </c>
      <c r="AI26" s="31">
        <v>0</v>
      </c>
      <c r="AJ26" s="31">
        <v>0</v>
      </c>
      <c r="AK26" s="31">
        <v>0</v>
      </c>
      <c r="AL26" s="31">
        <v>0</v>
      </c>
      <c r="AM26" s="31">
        <v>0</v>
      </c>
      <c r="AN26" s="31">
        <v>0</v>
      </c>
      <c r="AO26" s="31">
        <v>0</v>
      </c>
      <c r="AP26" s="31">
        <v>0</v>
      </c>
      <c r="AQ26" s="31">
        <v>0</v>
      </c>
      <c r="AR26" s="31">
        <v>0</v>
      </c>
      <c r="AS26" s="31">
        <v>0</v>
      </c>
      <c r="AT26" s="31">
        <v>0</v>
      </c>
      <c r="AU26" s="31">
        <v>0</v>
      </c>
      <c r="AV26" s="31">
        <v>0</v>
      </c>
      <c r="AW26" s="31">
        <v>0</v>
      </c>
      <c r="AX26" s="34">
        <f t="shared" si="2"/>
        <v>174301</v>
      </c>
      <c r="AY26" s="36"/>
      <c r="AZ26" s="34">
        <v>69193</v>
      </c>
      <c r="BK26" s="10"/>
      <c r="BL26" s="10"/>
    </row>
    <row r="27" spans="1:64" ht="15" customHeight="1" x14ac:dyDescent="0.3">
      <c r="A27" s="5" t="s">
        <v>82</v>
      </c>
      <c r="B27" s="6" t="s">
        <v>120</v>
      </c>
      <c r="C27" s="31">
        <f t="shared" si="0"/>
        <v>89391</v>
      </c>
      <c r="D27" s="31">
        <v>0</v>
      </c>
      <c r="E27" s="32">
        <v>0</v>
      </c>
      <c r="F27" s="32">
        <v>2834</v>
      </c>
      <c r="G27" s="32">
        <v>0</v>
      </c>
      <c r="H27" s="32">
        <v>0</v>
      </c>
      <c r="I27" s="32">
        <v>0</v>
      </c>
      <c r="J27" s="32">
        <v>0</v>
      </c>
      <c r="K27" s="32">
        <f t="shared" si="1"/>
        <v>86557</v>
      </c>
      <c r="L27" s="33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0</v>
      </c>
      <c r="AD27" s="31">
        <v>0</v>
      </c>
      <c r="AE27" s="31">
        <v>86527</v>
      </c>
      <c r="AF27" s="31">
        <v>0</v>
      </c>
      <c r="AG27" s="31">
        <v>0</v>
      </c>
      <c r="AH27" s="31">
        <v>0</v>
      </c>
      <c r="AI27" s="31">
        <v>0</v>
      </c>
      <c r="AJ27" s="31">
        <v>0</v>
      </c>
      <c r="AK27" s="31">
        <v>0</v>
      </c>
      <c r="AL27" s="31">
        <v>0</v>
      </c>
      <c r="AM27" s="31">
        <v>0</v>
      </c>
      <c r="AN27" s="31">
        <v>0</v>
      </c>
      <c r="AO27" s="31">
        <v>30</v>
      </c>
      <c r="AP27" s="31">
        <v>0</v>
      </c>
      <c r="AQ27" s="31">
        <v>0</v>
      </c>
      <c r="AR27" s="31">
        <v>0</v>
      </c>
      <c r="AS27" s="31">
        <v>0</v>
      </c>
      <c r="AT27" s="31">
        <v>0</v>
      </c>
      <c r="AU27" s="31">
        <v>0</v>
      </c>
      <c r="AV27" s="31">
        <v>0</v>
      </c>
      <c r="AW27" s="31">
        <v>0</v>
      </c>
      <c r="AX27" s="34">
        <f t="shared" si="2"/>
        <v>86557</v>
      </c>
      <c r="AY27" s="36"/>
      <c r="AZ27" s="34">
        <v>0</v>
      </c>
      <c r="BK27" s="10"/>
      <c r="BL27" s="10"/>
    </row>
    <row r="28" spans="1:64" ht="15" customHeight="1" x14ac:dyDescent="0.3">
      <c r="A28" s="5" t="s">
        <v>83</v>
      </c>
      <c r="B28" s="6" t="s">
        <v>121</v>
      </c>
      <c r="C28" s="31">
        <f t="shared" si="0"/>
        <v>385024</v>
      </c>
      <c r="D28" s="31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f t="shared" si="1"/>
        <v>385024</v>
      </c>
      <c r="L28" s="33">
        <v>0</v>
      </c>
      <c r="M28" s="31">
        <v>0</v>
      </c>
      <c r="N28" s="31">
        <v>0</v>
      </c>
      <c r="O28" s="31">
        <v>0</v>
      </c>
      <c r="P28" s="31">
        <v>0</v>
      </c>
      <c r="Q28" s="31">
        <v>120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89</v>
      </c>
      <c r="Z28" s="31">
        <v>9</v>
      </c>
      <c r="AA28" s="31">
        <v>0</v>
      </c>
      <c r="AB28" s="31">
        <v>0</v>
      </c>
      <c r="AC28" s="31">
        <v>24</v>
      </c>
      <c r="AD28" s="31">
        <v>3334</v>
      </c>
      <c r="AE28" s="31">
        <v>0</v>
      </c>
      <c r="AF28" s="31">
        <v>381280</v>
      </c>
      <c r="AG28" s="31">
        <v>17</v>
      </c>
      <c r="AH28" s="31">
        <v>0</v>
      </c>
      <c r="AI28" s="31">
        <v>0</v>
      </c>
      <c r="AJ28" s="31">
        <v>0</v>
      </c>
      <c r="AK28" s="31">
        <v>0</v>
      </c>
      <c r="AL28" s="31">
        <v>9</v>
      </c>
      <c r="AM28" s="31">
        <v>0</v>
      </c>
      <c r="AN28" s="31">
        <v>0</v>
      </c>
      <c r="AO28" s="31">
        <v>0</v>
      </c>
      <c r="AP28" s="31">
        <v>0</v>
      </c>
      <c r="AQ28" s="31">
        <v>0</v>
      </c>
      <c r="AR28" s="31">
        <v>0</v>
      </c>
      <c r="AS28" s="31">
        <v>0</v>
      </c>
      <c r="AT28" s="31">
        <v>0</v>
      </c>
      <c r="AU28" s="31">
        <v>0</v>
      </c>
      <c r="AV28" s="31">
        <v>0</v>
      </c>
      <c r="AW28" s="31">
        <v>0</v>
      </c>
      <c r="AX28" s="34">
        <f t="shared" si="2"/>
        <v>384882</v>
      </c>
      <c r="AY28" s="36"/>
      <c r="AZ28" s="34">
        <v>142</v>
      </c>
      <c r="BK28" s="10"/>
      <c r="BL28" s="10"/>
    </row>
    <row r="29" spans="1:64" ht="15" customHeight="1" x14ac:dyDescent="0.3">
      <c r="A29" s="5" t="s">
        <v>84</v>
      </c>
      <c r="B29" s="6" t="s">
        <v>122</v>
      </c>
      <c r="C29" s="31">
        <f t="shared" si="0"/>
        <v>33499</v>
      </c>
      <c r="D29" s="31">
        <v>-435106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f t="shared" si="1"/>
        <v>468605</v>
      </c>
      <c r="L29" s="33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v>0</v>
      </c>
      <c r="AF29" s="31">
        <v>0</v>
      </c>
      <c r="AG29" s="31">
        <v>468511</v>
      </c>
      <c r="AH29" s="31">
        <v>0</v>
      </c>
      <c r="AI29" s="31">
        <v>0</v>
      </c>
      <c r="AJ29" s="31">
        <v>0</v>
      </c>
      <c r="AK29" s="31">
        <v>0</v>
      </c>
      <c r="AL29" s="31">
        <v>0</v>
      </c>
      <c r="AM29" s="31">
        <v>0</v>
      </c>
      <c r="AN29" s="31">
        <v>0</v>
      </c>
      <c r="AO29" s="31">
        <v>0</v>
      </c>
      <c r="AP29" s="31">
        <v>0</v>
      </c>
      <c r="AQ29" s="31">
        <v>0</v>
      </c>
      <c r="AR29" s="31">
        <v>0</v>
      </c>
      <c r="AS29" s="31">
        <v>0</v>
      </c>
      <c r="AT29" s="31">
        <v>0</v>
      </c>
      <c r="AU29" s="31">
        <v>0</v>
      </c>
      <c r="AV29" s="31">
        <v>0</v>
      </c>
      <c r="AW29" s="31">
        <v>0</v>
      </c>
      <c r="AX29" s="34">
        <f t="shared" si="2"/>
        <v>468511</v>
      </c>
      <c r="AY29" s="36"/>
      <c r="AZ29" s="34">
        <v>94</v>
      </c>
      <c r="BK29" s="10"/>
      <c r="BL29" s="10"/>
    </row>
    <row r="30" spans="1:64" ht="15" customHeight="1" x14ac:dyDescent="0.3">
      <c r="A30" s="5" t="s">
        <v>85</v>
      </c>
      <c r="B30" s="6" t="s">
        <v>123</v>
      </c>
      <c r="C30" s="31">
        <f t="shared" si="0"/>
        <v>459284</v>
      </c>
      <c r="D30" s="31">
        <v>0</v>
      </c>
      <c r="E30" s="32">
        <v>-90464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f t="shared" si="1"/>
        <v>549748</v>
      </c>
      <c r="L30" s="33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651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v>0</v>
      </c>
      <c r="AF30" s="31">
        <v>0</v>
      </c>
      <c r="AG30" s="31">
        <v>7160</v>
      </c>
      <c r="AH30" s="31">
        <v>504577</v>
      </c>
      <c r="AI30" s="31">
        <v>0</v>
      </c>
      <c r="AJ30" s="31">
        <v>0</v>
      </c>
      <c r="AK30" s="31">
        <v>0</v>
      </c>
      <c r="AL30" s="31">
        <v>0</v>
      </c>
      <c r="AM30" s="31">
        <v>0</v>
      </c>
      <c r="AN30" s="31">
        <v>0</v>
      </c>
      <c r="AO30" s="31">
        <v>192</v>
      </c>
      <c r="AP30" s="31">
        <v>0</v>
      </c>
      <c r="AQ30" s="31">
        <v>0</v>
      </c>
      <c r="AR30" s="31">
        <v>0</v>
      </c>
      <c r="AS30" s="31">
        <v>0</v>
      </c>
      <c r="AT30" s="31">
        <v>0</v>
      </c>
      <c r="AU30" s="31">
        <v>0</v>
      </c>
      <c r="AV30" s="31">
        <v>0</v>
      </c>
      <c r="AW30" s="31">
        <v>0</v>
      </c>
      <c r="AX30" s="34">
        <f t="shared" si="2"/>
        <v>512580</v>
      </c>
      <c r="AY30" s="36"/>
      <c r="AZ30" s="34">
        <v>37168</v>
      </c>
      <c r="BK30" s="10"/>
      <c r="BL30" s="10"/>
    </row>
    <row r="31" spans="1:64" ht="15" customHeight="1" x14ac:dyDescent="0.3">
      <c r="A31" s="5" t="s">
        <v>86</v>
      </c>
      <c r="B31" s="6" t="s">
        <v>124</v>
      </c>
      <c r="C31" s="31">
        <f t="shared" si="0"/>
        <v>442324</v>
      </c>
      <c r="D31" s="31">
        <v>0</v>
      </c>
      <c r="E31" s="32">
        <v>0</v>
      </c>
      <c r="F31" s="32">
        <v>4375</v>
      </c>
      <c r="G31" s="32">
        <v>0</v>
      </c>
      <c r="H31" s="32">
        <v>0</v>
      </c>
      <c r="I31" s="32">
        <v>0</v>
      </c>
      <c r="J31" s="32">
        <v>0</v>
      </c>
      <c r="K31" s="32">
        <f t="shared" si="1"/>
        <v>437949</v>
      </c>
      <c r="L31" s="33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  <c r="X31" s="31">
        <v>0</v>
      </c>
      <c r="Y31" s="31">
        <v>0</v>
      </c>
      <c r="Z31" s="31">
        <v>0</v>
      </c>
      <c r="AA31" s="31">
        <v>0</v>
      </c>
      <c r="AB31" s="31">
        <v>0</v>
      </c>
      <c r="AC31" s="31">
        <v>0</v>
      </c>
      <c r="AD31" s="31">
        <v>0</v>
      </c>
      <c r="AE31" s="31">
        <v>0</v>
      </c>
      <c r="AF31" s="31">
        <v>0</v>
      </c>
      <c r="AG31" s="31">
        <v>0</v>
      </c>
      <c r="AH31" s="31">
        <v>0</v>
      </c>
      <c r="AI31" s="31">
        <v>437941</v>
      </c>
      <c r="AJ31" s="31">
        <v>0</v>
      </c>
      <c r="AK31" s="31">
        <v>0</v>
      </c>
      <c r="AL31" s="31">
        <v>0</v>
      </c>
      <c r="AM31" s="31">
        <v>0</v>
      </c>
      <c r="AN31" s="31">
        <v>0</v>
      </c>
      <c r="AO31" s="31">
        <v>0</v>
      </c>
      <c r="AP31" s="31">
        <v>0</v>
      </c>
      <c r="AQ31" s="31">
        <v>0</v>
      </c>
      <c r="AR31" s="31">
        <v>0</v>
      </c>
      <c r="AS31" s="31">
        <v>0</v>
      </c>
      <c r="AT31" s="31">
        <v>0</v>
      </c>
      <c r="AU31" s="31">
        <v>0</v>
      </c>
      <c r="AV31" s="31">
        <v>0</v>
      </c>
      <c r="AW31" s="31">
        <v>0</v>
      </c>
      <c r="AX31" s="34">
        <f t="shared" si="2"/>
        <v>437941</v>
      </c>
      <c r="AY31" s="36"/>
      <c r="AZ31" s="34">
        <v>8</v>
      </c>
      <c r="BK31" s="10"/>
      <c r="BL31" s="10"/>
    </row>
    <row r="32" spans="1:64" ht="15" customHeight="1" x14ac:dyDescent="0.3">
      <c r="A32" s="5" t="s">
        <v>87</v>
      </c>
      <c r="B32" s="6" t="s">
        <v>125</v>
      </c>
      <c r="C32" s="31">
        <f t="shared" si="0"/>
        <v>347672</v>
      </c>
      <c r="D32" s="31">
        <v>3</v>
      </c>
      <c r="E32" s="32">
        <v>0</v>
      </c>
      <c r="F32" s="32">
        <v>256</v>
      </c>
      <c r="G32" s="32">
        <v>0</v>
      </c>
      <c r="H32" s="32">
        <v>0</v>
      </c>
      <c r="I32" s="32">
        <v>0</v>
      </c>
      <c r="J32" s="32">
        <v>72</v>
      </c>
      <c r="K32" s="32">
        <f t="shared" si="1"/>
        <v>347341</v>
      </c>
      <c r="L32" s="33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1">
        <v>0</v>
      </c>
      <c r="X32" s="31">
        <v>0</v>
      </c>
      <c r="Y32" s="31">
        <v>0</v>
      </c>
      <c r="Z32" s="31">
        <v>0</v>
      </c>
      <c r="AA32" s="31">
        <v>0</v>
      </c>
      <c r="AB32" s="31">
        <v>0</v>
      </c>
      <c r="AC32" s="31">
        <v>0</v>
      </c>
      <c r="AD32" s="31">
        <v>0</v>
      </c>
      <c r="AE32" s="31">
        <v>0</v>
      </c>
      <c r="AF32" s="31">
        <v>0</v>
      </c>
      <c r="AG32" s="31">
        <v>0</v>
      </c>
      <c r="AH32" s="31">
        <v>0</v>
      </c>
      <c r="AI32" s="31">
        <v>0</v>
      </c>
      <c r="AJ32" s="31">
        <v>338027</v>
      </c>
      <c r="AK32" s="31">
        <v>0</v>
      </c>
      <c r="AL32" s="31">
        <v>0</v>
      </c>
      <c r="AM32" s="31">
        <v>0</v>
      </c>
      <c r="AN32" s="31">
        <v>0</v>
      </c>
      <c r="AO32" s="31">
        <v>0</v>
      </c>
      <c r="AP32" s="31">
        <v>0</v>
      </c>
      <c r="AQ32" s="31">
        <v>0</v>
      </c>
      <c r="AR32" s="31">
        <v>0</v>
      </c>
      <c r="AS32" s="31">
        <v>0</v>
      </c>
      <c r="AT32" s="31">
        <v>0</v>
      </c>
      <c r="AU32" s="31">
        <v>0</v>
      </c>
      <c r="AV32" s="31">
        <v>0</v>
      </c>
      <c r="AW32" s="31">
        <v>0</v>
      </c>
      <c r="AX32" s="34">
        <f t="shared" si="2"/>
        <v>338027</v>
      </c>
      <c r="AY32" s="36"/>
      <c r="AZ32" s="34">
        <v>9314</v>
      </c>
      <c r="BK32" s="10"/>
      <c r="BL32" s="10"/>
    </row>
    <row r="33" spans="1:64" ht="15" customHeight="1" x14ac:dyDescent="0.3">
      <c r="A33" s="5" t="s">
        <v>88</v>
      </c>
      <c r="B33" s="6" t="s">
        <v>126</v>
      </c>
      <c r="C33" s="31">
        <f t="shared" si="0"/>
        <v>188133</v>
      </c>
      <c r="D33" s="31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f t="shared" si="1"/>
        <v>188133</v>
      </c>
      <c r="L33" s="33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31">
        <v>0</v>
      </c>
      <c r="AD33" s="31">
        <v>0</v>
      </c>
      <c r="AE33" s="31">
        <v>0</v>
      </c>
      <c r="AF33" s="31">
        <v>0</v>
      </c>
      <c r="AG33" s="31">
        <v>0</v>
      </c>
      <c r="AH33" s="31">
        <v>4107</v>
      </c>
      <c r="AI33" s="31">
        <v>0</v>
      </c>
      <c r="AJ33" s="31">
        <v>0</v>
      </c>
      <c r="AK33" s="31">
        <v>171860</v>
      </c>
      <c r="AL33" s="31">
        <v>0</v>
      </c>
      <c r="AM33" s="31">
        <v>0</v>
      </c>
      <c r="AN33" s="31">
        <v>0</v>
      </c>
      <c r="AO33" s="31">
        <v>0</v>
      </c>
      <c r="AP33" s="31">
        <v>0</v>
      </c>
      <c r="AQ33" s="31">
        <v>0</v>
      </c>
      <c r="AR33" s="31">
        <v>0</v>
      </c>
      <c r="AS33" s="31">
        <v>0</v>
      </c>
      <c r="AT33" s="31">
        <v>0</v>
      </c>
      <c r="AU33" s="31">
        <v>0</v>
      </c>
      <c r="AV33" s="31">
        <v>0</v>
      </c>
      <c r="AW33" s="31">
        <v>0</v>
      </c>
      <c r="AX33" s="34">
        <f t="shared" si="2"/>
        <v>175967</v>
      </c>
      <c r="AY33" s="36"/>
      <c r="AZ33" s="34">
        <v>12166</v>
      </c>
      <c r="BK33" s="10"/>
      <c r="BL33" s="10"/>
    </row>
    <row r="34" spans="1:64" ht="15" customHeight="1" x14ac:dyDescent="0.3">
      <c r="A34" s="5" t="s">
        <v>89</v>
      </c>
      <c r="B34" s="6" t="s">
        <v>127</v>
      </c>
      <c r="C34" s="31">
        <f t="shared" si="0"/>
        <v>271915</v>
      </c>
      <c r="D34" s="31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f t="shared" si="1"/>
        <v>271915</v>
      </c>
      <c r="L34" s="33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>
        <v>0</v>
      </c>
      <c r="T34" s="31">
        <v>0</v>
      </c>
      <c r="U34" s="31">
        <v>0</v>
      </c>
      <c r="V34" s="31">
        <v>0</v>
      </c>
      <c r="W34" s="31">
        <v>0</v>
      </c>
      <c r="X34" s="31">
        <v>0</v>
      </c>
      <c r="Y34" s="31">
        <v>0</v>
      </c>
      <c r="Z34" s="31">
        <v>0</v>
      </c>
      <c r="AA34" s="31">
        <v>0</v>
      </c>
      <c r="AB34" s="31">
        <v>0</v>
      </c>
      <c r="AC34" s="31">
        <v>0</v>
      </c>
      <c r="AD34" s="31">
        <v>0</v>
      </c>
      <c r="AE34" s="31">
        <v>0</v>
      </c>
      <c r="AF34" s="31">
        <v>0</v>
      </c>
      <c r="AG34" s="31">
        <v>1162</v>
      </c>
      <c r="AH34" s="31">
        <v>2541</v>
      </c>
      <c r="AI34" s="31">
        <v>276</v>
      </c>
      <c r="AJ34" s="31">
        <v>0</v>
      </c>
      <c r="AK34" s="31">
        <v>5682</v>
      </c>
      <c r="AL34" s="31">
        <v>259599</v>
      </c>
      <c r="AM34" s="31">
        <v>457</v>
      </c>
      <c r="AN34" s="31">
        <v>1581</v>
      </c>
      <c r="AO34" s="31">
        <v>435</v>
      </c>
      <c r="AP34" s="31">
        <v>0</v>
      </c>
      <c r="AQ34" s="31">
        <v>0</v>
      </c>
      <c r="AR34" s="31">
        <v>182</v>
      </c>
      <c r="AS34" s="31">
        <v>0</v>
      </c>
      <c r="AT34" s="31">
        <v>0</v>
      </c>
      <c r="AU34" s="31">
        <v>0</v>
      </c>
      <c r="AV34" s="31">
        <v>0</v>
      </c>
      <c r="AW34" s="31">
        <v>0</v>
      </c>
      <c r="AX34" s="34">
        <f t="shared" si="2"/>
        <v>271915</v>
      </c>
      <c r="AY34" s="36"/>
      <c r="AZ34" s="34">
        <v>0</v>
      </c>
      <c r="BK34" s="10"/>
      <c r="BL34" s="10"/>
    </row>
    <row r="35" spans="1:64" ht="15" customHeight="1" x14ac:dyDescent="0.3">
      <c r="A35" s="5" t="s">
        <v>90</v>
      </c>
      <c r="B35" s="6" t="s">
        <v>128</v>
      </c>
      <c r="C35" s="31">
        <f t="shared" si="0"/>
        <v>248867</v>
      </c>
      <c r="D35" s="31">
        <v>0</v>
      </c>
      <c r="E35" s="32">
        <v>0</v>
      </c>
      <c r="F35" s="32">
        <v>13</v>
      </c>
      <c r="G35" s="32">
        <v>0</v>
      </c>
      <c r="H35" s="32">
        <v>240</v>
      </c>
      <c r="I35" s="32">
        <v>0</v>
      </c>
      <c r="J35" s="32">
        <v>4</v>
      </c>
      <c r="K35" s="32">
        <f t="shared" si="1"/>
        <v>248610</v>
      </c>
      <c r="L35" s="33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31">
        <v>0</v>
      </c>
      <c r="T35" s="31">
        <v>0</v>
      </c>
      <c r="U35" s="31">
        <v>0</v>
      </c>
      <c r="V35" s="31">
        <v>0</v>
      </c>
      <c r="W35" s="31">
        <v>0</v>
      </c>
      <c r="X35" s="31">
        <v>0</v>
      </c>
      <c r="Y35" s="31">
        <v>0</v>
      </c>
      <c r="Z35" s="31">
        <v>0</v>
      </c>
      <c r="AA35" s="31">
        <v>0</v>
      </c>
      <c r="AB35" s="31">
        <v>0</v>
      </c>
      <c r="AC35" s="31">
        <v>0</v>
      </c>
      <c r="AD35" s="31">
        <v>0</v>
      </c>
      <c r="AE35" s="31">
        <v>0</v>
      </c>
      <c r="AF35" s="31">
        <v>0</v>
      </c>
      <c r="AG35" s="31">
        <v>0</v>
      </c>
      <c r="AH35" s="31">
        <v>0</v>
      </c>
      <c r="AI35" s="31">
        <v>0</v>
      </c>
      <c r="AJ35" s="31">
        <v>0</v>
      </c>
      <c r="AK35" s="31">
        <v>0</v>
      </c>
      <c r="AL35" s="31">
        <v>0</v>
      </c>
      <c r="AM35" s="31">
        <v>236712</v>
      </c>
      <c r="AN35" s="31">
        <v>0</v>
      </c>
      <c r="AO35" s="31">
        <v>0</v>
      </c>
      <c r="AP35" s="31">
        <v>0</v>
      </c>
      <c r="AQ35" s="31">
        <v>0</v>
      </c>
      <c r="AR35" s="31">
        <v>0</v>
      </c>
      <c r="AS35" s="31">
        <v>0</v>
      </c>
      <c r="AT35" s="31">
        <v>0</v>
      </c>
      <c r="AU35" s="31">
        <v>0</v>
      </c>
      <c r="AV35" s="31">
        <v>0</v>
      </c>
      <c r="AW35" s="31">
        <v>0</v>
      </c>
      <c r="AX35" s="34">
        <f t="shared" si="2"/>
        <v>236712</v>
      </c>
      <c r="AY35" s="36"/>
      <c r="AZ35" s="34">
        <v>11898</v>
      </c>
      <c r="BK35" s="10"/>
      <c r="BL35" s="10"/>
    </row>
    <row r="36" spans="1:64" ht="15" customHeight="1" x14ac:dyDescent="0.3">
      <c r="A36" s="5" t="s">
        <v>91</v>
      </c>
      <c r="B36" s="6" t="s">
        <v>129</v>
      </c>
      <c r="C36" s="31">
        <f t="shared" si="0"/>
        <v>155617</v>
      </c>
      <c r="D36" s="31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f t="shared" si="1"/>
        <v>155617</v>
      </c>
      <c r="L36" s="33">
        <v>610</v>
      </c>
      <c r="M36" s="31">
        <v>0</v>
      </c>
      <c r="N36" s="31">
        <v>599</v>
      </c>
      <c r="O36" s="31">
        <v>0</v>
      </c>
      <c r="P36" s="31">
        <v>346</v>
      </c>
      <c r="Q36" s="31">
        <v>280</v>
      </c>
      <c r="R36" s="31">
        <v>575</v>
      </c>
      <c r="S36" s="31">
        <v>0</v>
      </c>
      <c r="T36" s="31">
        <v>0</v>
      </c>
      <c r="U36" s="31">
        <v>0</v>
      </c>
      <c r="V36" s="31">
        <v>740</v>
      </c>
      <c r="W36" s="31">
        <v>0</v>
      </c>
      <c r="X36" s="31">
        <v>0</v>
      </c>
      <c r="Y36" s="31">
        <v>0</v>
      </c>
      <c r="Z36" s="31">
        <v>0</v>
      </c>
      <c r="AA36" s="31">
        <v>0</v>
      </c>
      <c r="AB36" s="31">
        <v>0</v>
      </c>
      <c r="AC36" s="31">
        <v>0</v>
      </c>
      <c r="AD36" s="31">
        <v>11330</v>
      </c>
      <c r="AE36" s="31">
        <v>241</v>
      </c>
      <c r="AF36" s="31">
        <v>0</v>
      </c>
      <c r="AG36" s="31">
        <v>452</v>
      </c>
      <c r="AH36" s="31">
        <v>11303</v>
      </c>
      <c r="AI36" s="31">
        <v>0</v>
      </c>
      <c r="AJ36" s="31">
        <v>0</v>
      </c>
      <c r="AK36" s="31">
        <v>0</v>
      </c>
      <c r="AL36" s="31">
        <v>0</v>
      </c>
      <c r="AM36" s="31">
        <v>0</v>
      </c>
      <c r="AN36" s="31">
        <v>129133</v>
      </c>
      <c r="AO36" s="31">
        <v>8</v>
      </c>
      <c r="AP36" s="31">
        <v>0</v>
      </c>
      <c r="AQ36" s="31">
        <v>0</v>
      </c>
      <c r="AR36" s="31">
        <v>0</v>
      </c>
      <c r="AS36" s="31">
        <v>0</v>
      </c>
      <c r="AT36" s="31">
        <v>0</v>
      </c>
      <c r="AU36" s="31">
        <v>0</v>
      </c>
      <c r="AV36" s="31">
        <v>0</v>
      </c>
      <c r="AW36" s="31">
        <v>0</v>
      </c>
      <c r="AX36" s="34">
        <f t="shared" si="2"/>
        <v>155617</v>
      </c>
      <c r="AY36" s="36"/>
      <c r="AZ36" s="34">
        <v>0</v>
      </c>
      <c r="BK36" s="10"/>
      <c r="BL36" s="10"/>
    </row>
    <row r="37" spans="1:64" ht="15" customHeight="1" x14ac:dyDescent="0.3">
      <c r="A37" s="5" t="s">
        <v>92</v>
      </c>
      <c r="B37" s="6" t="s">
        <v>130</v>
      </c>
      <c r="C37" s="31">
        <f t="shared" si="0"/>
        <v>344985</v>
      </c>
      <c r="D37" s="31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f t="shared" si="1"/>
        <v>344985</v>
      </c>
      <c r="L37" s="33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1">
        <v>0</v>
      </c>
      <c r="X37" s="31">
        <v>0</v>
      </c>
      <c r="Y37" s="31">
        <v>0</v>
      </c>
      <c r="Z37" s="31">
        <v>0</v>
      </c>
      <c r="AA37" s="31">
        <v>0</v>
      </c>
      <c r="AB37" s="31">
        <v>0</v>
      </c>
      <c r="AC37" s="31">
        <v>0</v>
      </c>
      <c r="AD37" s="31">
        <v>0</v>
      </c>
      <c r="AE37" s="31">
        <v>0</v>
      </c>
      <c r="AF37" s="31">
        <v>0</v>
      </c>
      <c r="AG37" s="31">
        <v>0</v>
      </c>
      <c r="AH37" s="31">
        <v>0</v>
      </c>
      <c r="AI37" s="31">
        <v>0</v>
      </c>
      <c r="AJ37" s="31">
        <v>0</v>
      </c>
      <c r="AK37" s="31">
        <v>0</v>
      </c>
      <c r="AL37" s="31">
        <v>0</v>
      </c>
      <c r="AM37" s="31">
        <v>0</v>
      </c>
      <c r="AN37" s="31">
        <v>0</v>
      </c>
      <c r="AO37" s="31">
        <v>344985</v>
      </c>
      <c r="AP37" s="31">
        <v>0</v>
      </c>
      <c r="AQ37" s="31">
        <v>0</v>
      </c>
      <c r="AR37" s="31">
        <v>0</v>
      </c>
      <c r="AS37" s="31">
        <v>0</v>
      </c>
      <c r="AT37" s="31">
        <v>0</v>
      </c>
      <c r="AU37" s="31">
        <v>0</v>
      </c>
      <c r="AV37" s="31">
        <v>0</v>
      </c>
      <c r="AW37" s="31">
        <v>0</v>
      </c>
      <c r="AX37" s="34">
        <f t="shared" si="2"/>
        <v>344985</v>
      </c>
      <c r="AY37" s="36"/>
      <c r="AZ37" s="34">
        <v>0</v>
      </c>
      <c r="BK37" s="10"/>
      <c r="BL37" s="10"/>
    </row>
    <row r="38" spans="1:64" ht="15" customHeight="1" x14ac:dyDescent="0.3">
      <c r="A38" s="5" t="s">
        <v>93</v>
      </c>
      <c r="B38" s="6" t="s">
        <v>131</v>
      </c>
      <c r="C38" s="31">
        <f t="shared" si="0"/>
        <v>236284</v>
      </c>
      <c r="D38" s="31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f t="shared" si="1"/>
        <v>236284</v>
      </c>
      <c r="L38" s="33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1">
        <v>0</v>
      </c>
      <c r="X38" s="31">
        <v>0</v>
      </c>
      <c r="Y38" s="31">
        <v>0</v>
      </c>
      <c r="Z38" s="31">
        <v>0</v>
      </c>
      <c r="AA38" s="31">
        <v>0</v>
      </c>
      <c r="AB38" s="31">
        <v>0</v>
      </c>
      <c r="AC38" s="31">
        <v>0</v>
      </c>
      <c r="AD38" s="31">
        <v>0</v>
      </c>
      <c r="AE38" s="31">
        <v>0</v>
      </c>
      <c r="AF38" s="31">
        <v>0</v>
      </c>
      <c r="AG38" s="31">
        <v>0</v>
      </c>
      <c r="AH38" s="31">
        <v>0</v>
      </c>
      <c r="AI38" s="31">
        <v>0</v>
      </c>
      <c r="AJ38" s="31">
        <v>0</v>
      </c>
      <c r="AK38" s="31">
        <v>0</v>
      </c>
      <c r="AL38" s="31">
        <v>0</v>
      </c>
      <c r="AM38" s="31">
        <v>0</v>
      </c>
      <c r="AN38" s="31">
        <v>0</v>
      </c>
      <c r="AO38" s="31">
        <v>0</v>
      </c>
      <c r="AP38" s="31">
        <v>235916</v>
      </c>
      <c r="AQ38" s="31">
        <v>0</v>
      </c>
      <c r="AR38" s="31">
        <v>0</v>
      </c>
      <c r="AS38" s="31">
        <v>0</v>
      </c>
      <c r="AT38" s="31">
        <v>0</v>
      </c>
      <c r="AU38" s="31">
        <v>0</v>
      </c>
      <c r="AV38" s="31">
        <v>0</v>
      </c>
      <c r="AW38" s="31">
        <v>0</v>
      </c>
      <c r="AX38" s="34">
        <f t="shared" si="2"/>
        <v>235916</v>
      </c>
      <c r="AY38" s="36"/>
      <c r="AZ38" s="34">
        <v>368</v>
      </c>
      <c r="BK38" s="10"/>
      <c r="BL38" s="10"/>
    </row>
    <row r="39" spans="1:64" ht="15" customHeight="1" x14ac:dyDescent="0.3">
      <c r="A39" s="5" t="s">
        <v>94</v>
      </c>
      <c r="B39" s="6" t="s">
        <v>132</v>
      </c>
      <c r="C39" s="31">
        <f t="shared" si="0"/>
        <v>129078</v>
      </c>
      <c r="D39" s="31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f t="shared" si="1"/>
        <v>129078</v>
      </c>
      <c r="L39" s="33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31">
        <v>0</v>
      </c>
      <c r="Z39" s="31">
        <v>0</v>
      </c>
      <c r="AA39" s="31">
        <v>0</v>
      </c>
      <c r="AB39" s="31">
        <v>0</v>
      </c>
      <c r="AC39" s="31">
        <v>0</v>
      </c>
      <c r="AD39" s="31">
        <v>0</v>
      </c>
      <c r="AE39" s="31">
        <v>0</v>
      </c>
      <c r="AF39" s="31">
        <v>0</v>
      </c>
      <c r="AG39" s="31">
        <v>435</v>
      </c>
      <c r="AH39" s="31">
        <v>0</v>
      </c>
      <c r="AI39" s="31">
        <v>0</v>
      </c>
      <c r="AJ39" s="31">
        <v>0</v>
      </c>
      <c r="AK39" s="31">
        <v>0</v>
      </c>
      <c r="AL39" s="31">
        <v>0</v>
      </c>
      <c r="AM39" s="31">
        <v>0</v>
      </c>
      <c r="AN39" s="31">
        <v>0</v>
      </c>
      <c r="AO39" s="31">
        <v>0</v>
      </c>
      <c r="AP39" s="31">
        <v>0</v>
      </c>
      <c r="AQ39" s="31">
        <v>128643</v>
      </c>
      <c r="AR39" s="31">
        <v>0</v>
      </c>
      <c r="AS39" s="31">
        <v>0</v>
      </c>
      <c r="AT39" s="31">
        <v>0</v>
      </c>
      <c r="AU39" s="31">
        <v>0</v>
      </c>
      <c r="AV39" s="31">
        <v>0</v>
      </c>
      <c r="AW39" s="31">
        <v>0</v>
      </c>
      <c r="AX39" s="34">
        <f t="shared" si="2"/>
        <v>129078</v>
      </c>
      <c r="AY39" s="36"/>
      <c r="AZ39" s="34">
        <v>0</v>
      </c>
      <c r="BK39" s="10"/>
      <c r="BL39" s="10"/>
    </row>
    <row r="40" spans="1:64" ht="15" customHeight="1" x14ac:dyDescent="0.3">
      <c r="A40" s="5" t="s">
        <v>95</v>
      </c>
      <c r="B40" s="6" t="s">
        <v>133</v>
      </c>
      <c r="C40" s="31">
        <f t="shared" si="0"/>
        <v>44283</v>
      </c>
      <c r="D40" s="31">
        <v>0</v>
      </c>
      <c r="E40" s="32">
        <v>0</v>
      </c>
      <c r="F40" s="32">
        <v>37</v>
      </c>
      <c r="G40" s="32">
        <v>0</v>
      </c>
      <c r="H40" s="32">
        <v>423</v>
      </c>
      <c r="I40" s="32">
        <v>0</v>
      </c>
      <c r="J40" s="32">
        <v>8</v>
      </c>
      <c r="K40" s="32">
        <f t="shared" si="1"/>
        <v>43815</v>
      </c>
      <c r="L40" s="33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  <c r="Z40" s="31">
        <v>0</v>
      </c>
      <c r="AA40" s="31">
        <v>0</v>
      </c>
      <c r="AB40" s="31">
        <v>0</v>
      </c>
      <c r="AC40" s="31">
        <v>0</v>
      </c>
      <c r="AD40" s="31">
        <v>0</v>
      </c>
      <c r="AE40" s="31">
        <v>0</v>
      </c>
      <c r="AF40" s="31">
        <v>0</v>
      </c>
      <c r="AG40" s="31">
        <v>0</v>
      </c>
      <c r="AH40" s="31">
        <v>0</v>
      </c>
      <c r="AI40" s="31">
        <v>0</v>
      </c>
      <c r="AJ40" s="31">
        <v>0</v>
      </c>
      <c r="AK40" s="31">
        <v>0</v>
      </c>
      <c r="AL40" s="31">
        <v>0</v>
      </c>
      <c r="AM40" s="31">
        <v>0</v>
      </c>
      <c r="AN40" s="31">
        <v>0</v>
      </c>
      <c r="AO40" s="31">
        <v>0</v>
      </c>
      <c r="AP40" s="31">
        <v>0</v>
      </c>
      <c r="AQ40" s="31">
        <v>0</v>
      </c>
      <c r="AR40" s="31">
        <v>43796</v>
      </c>
      <c r="AS40" s="31">
        <v>0</v>
      </c>
      <c r="AT40" s="31">
        <v>0</v>
      </c>
      <c r="AU40" s="31">
        <v>0</v>
      </c>
      <c r="AV40" s="31">
        <v>0</v>
      </c>
      <c r="AW40" s="31">
        <v>0</v>
      </c>
      <c r="AX40" s="34">
        <f t="shared" si="2"/>
        <v>43796</v>
      </c>
      <c r="AY40" s="36"/>
      <c r="AZ40" s="34">
        <v>19</v>
      </c>
      <c r="BK40" s="10"/>
      <c r="BL40" s="10"/>
    </row>
    <row r="41" spans="1:64" ht="15" customHeight="1" x14ac:dyDescent="0.3">
      <c r="A41" s="5" t="s">
        <v>96</v>
      </c>
      <c r="B41" s="6" t="s">
        <v>134</v>
      </c>
      <c r="C41" s="31">
        <f t="shared" si="0"/>
        <v>107191</v>
      </c>
      <c r="D41" s="31">
        <v>0</v>
      </c>
      <c r="E41" s="32">
        <v>0</v>
      </c>
      <c r="F41" s="32">
        <v>1021</v>
      </c>
      <c r="G41" s="32">
        <v>0</v>
      </c>
      <c r="H41" s="32">
        <v>0</v>
      </c>
      <c r="I41" s="32">
        <v>0</v>
      </c>
      <c r="J41" s="32">
        <v>0</v>
      </c>
      <c r="K41" s="32">
        <f t="shared" si="1"/>
        <v>106170</v>
      </c>
      <c r="L41" s="33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>
        <v>0</v>
      </c>
      <c r="T41" s="31">
        <v>0</v>
      </c>
      <c r="U41" s="31">
        <v>0</v>
      </c>
      <c r="V41" s="31">
        <v>0</v>
      </c>
      <c r="W41" s="31">
        <v>0</v>
      </c>
      <c r="X41" s="31">
        <v>0</v>
      </c>
      <c r="Y41" s="31">
        <v>0</v>
      </c>
      <c r="Z41" s="31">
        <v>0</v>
      </c>
      <c r="AA41" s="31">
        <v>0</v>
      </c>
      <c r="AB41" s="31">
        <v>0</v>
      </c>
      <c r="AC41" s="31">
        <v>0</v>
      </c>
      <c r="AD41" s="31">
        <v>0</v>
      </c>
      <c r="AE41" s="31">
        <v>0</v>
      </c>
      <c r="AF41" s="31">
        <v>0</v>
      </c>
      <c r="AG41" s="31">
        <v>0</v>
      </c>
      <c r="AH41" s="31">
        <v>0</v>
      </c>
      <c r="AI41" s="31">
        <v>0</v>
      </c>
      <c r="AJ41" s="31">
        <v>226</v>
      </c>
      <c r="AK41" s="31">
        <v>0</v>
      </c>
      <c r="AL41" s="31">
        <v>0</v>
      </c>
      <c r="AM41" s="31">
        <v>0</v>
      </c>
      <c r="AN41" s="31">
        <v>0</v>
      </c>
      <c r="AO41" s="31">
        <v>0</v>
      </c>
      <c r="AP41" s="31">
        <v>0</v>
      </c>
      <c r="AQ41" s="31">
        <v>0</v>
      </c>
      <c r="AR41" s="31">
        <v>0</v>
      </c>
      <c r="AS41" s="31">
        <v>105944</v>
      </c>
      <c r="AT41" s="31">
        <v>0</v>
      </c>
      <c r="AU41" s="31">
        <v>0</v>
      </c>
      <c r="AV41" s="31">
        <v>0</v>
      </c>
      <c r="AW41" s="31">
        <v>0</v>
      </c>
      <c r="AX41" s="34">
        <f t="shared" si="2"/>
        <v>106170</v>
      </c>
      <c r="AY41" s="36"/>
      <c r="AZ41" s="34">
        <v>0</v>
      </c>
      <c r="BK41" s="10"/>
      <c r="BL41" s="10"/>
    </row>
    <row r="42" spans="1:64" ht="15" customHeight="1" x14ac:dyDescent="0.3">
      <c r="A42" s="5" t="s">
        <v>97</v>
      </c>
      <c r="B42" s="6" t="s">
        <v>135</v>
      </c>
      <c r="C42" s="31">
        <f t="shared" si="0"/>
        <v>7181</v>
      </c>
      <c r="D42" s="31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f t="shared" si="1"/>
        <v>7181</v>
      </c>
      <c r="L42" s="33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31">
        <v>0</v>
      </c>
      <c r="Y42" s="31">
        <v>0</v>
      </c>
      <c r="Z42" s="31">
        <v>0</v>
      </c>
      <c r="AA42" s="31">
        <v>0</v>
      </c>
      <c r="AB42" s="31">
        <v>0</v>
      </c>
      <c r="AC42" s="31">
        <v>0</v>
      </c>
      <c r="AD42" s="31">
        <v>0</v>
      </c>
      <c r="AE42" s="31">
        <v>0</v>
      </c>
      <c r="AF42" s="31">
        <v>0</v>
      </c>
      <c r="AG42" s="31">
        <v>0</v>
      </c>
      <c r="AH42" s="31">
        <v>0</v>
      </c>
      <c r="AI42" s="31">
        <v>0</v>
      </c>
      <c r="AJ42" s="31">
        <v>0</v>
      </c>
      <c r="AK42" s="31">
        <v>0</v>
      </c>
      <c r="AL42" s="31">
        <v>0</v>
      </c>
      <c r="AM42" s="31">
        <v>0</v>
      </c>
      <c r="AN42" s="31">
        <v>0</v>
      </c>
      <c r="AO42" s="31">
        <v>0</v>
      </c>
      <c r="AP42" s="31">
        <v>0</v>
      </c>
      <c r="AQ42" s="31">
        <v>0</v>
      </c>
      <c r="AR42" s="31">
        <v>0</v>
      </c>
      <c r="AS42" s="31">
        <v>0</v>
      </c>
      <c r="AT42" s="31">
        <v>7181</v>
      </c>
      <c r="AU42" s="31">
        <v>0</v>
      </c>
      <c r="AV42" s="31">
        <v>0</v>
      </c>
      <c r="AW42" s="31">
        <v>0</v>
      </c>
      <c r="AX42" s="34">
        <f t="shared" si="2"/>
        <v>7181</v>
      </c>
      <c r="AY42" s="36"/>
      <c r="AZ42" s="34">
        <v>0</v>
      </c>
      <c r="BK42" s="10"/>
      <c r="BL42" s="10"/>
    </row>
    <row r="43" spans="1:64" ht="15" customHeight="1" x14ac:dyDescent="0.3">
      <c r="A43" s="5" t="s">
        <v>98</v>
      </c>
      <c r="B43" s="6" t="s">
        <v>136</v>
      </c>
      <c r="C43" s="31">
        <f t="shared" si="0"/>
        <v>0</v>
      </c>
      <c r="D43" s="31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f t="shared" si="1"/>
        <v>0</v>
      </c>
      <c r="L43" s="33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31">
        <v>0</v>
      </c>
      <c r="X43" s="31">
        <v>0</v>
      </c>
      <c r="Y43" s="31">
        <v>0</v>
      </c>
      <c r="Z43" s="31">
        <v>0</v>
      </c>
      <c r="AA43" s="31">
        <v>0</v>
      </c>
      <c r="AB43" s="31">
        <v>0</v>
      </c>
      <c r="AC43" s="31">
        <v>0</v>
      </c>
      <c r="AD43" s="31">
        <v>0</v>
      </c>
      <c r="AE43" s="31">
        <v>0</v>
      </c>
      <c r="AF43" s="31">
        <v>0</v>
      </c>
      <c r="AG43" s="31">
        <v>0</v>
      </c>
      <c r="AH43" s="31">
        <v>0</v>
      </c>
      <c r="AI43" s="31">
        <v>0</v>
      </c>
      <c r="AJ43" s="31">
        <v>0</v>
      </c>
      <c r="AK43" s="31">
        <v>0</v>
      </c>
      <c r="AL43" s="31">
        <v>0</v>
      </c>
      <c r="AM43" s="31">
        <v>0</v>
      </c>
      <c r="AN43" s="31">
        <v>0</v>
      </c>
      <c r="AO43" s="31">
        <v>0</v>
      </c>
      <c r="AP43" s="31">
        <v>0</v>
      </c>
      <c r="AQ43" s="31">
        <v>0</v>
      </c>
      <c r="AR43" s="31">
        <v>0</v>
      </c>
      <c r="AS43" s="31">
        <v>0</v>
      </c>
      <c r="AT43" s="31">
        <v>0</v>
      </c>
      <c r="AU43" s="31">
        <v>0</v>
      </c>
      <c r="AV43" s="31">
        <v>0</v>
      </c>
      <c r="AW43" s="31">
        <v>0</v>
      </c>
      <c r="AX43" s="34">
        <f t="shared" si="2"/>
        <v>0</v>
      </c>
      <c r="AY43" s="36"/>
      <c r="AZ43" s="34">
        <v>0</v>
      </c>
      <c r="BK43" s="10"/>
      <c r="BL43" s="10"/>
    </row>
    <row r="44" spans="1:64" ht="15" customHeight="1" x14ac:dyDescent="0.3">
      <c r="A44" s="5" t="s">
        <v>99</v>
      </c>
      <c r="B44" s="6" t="s">
        <v>51</v>
      </c>
      <c r="C44" s="31">
        <f t="shared" si="0"/>
        <v>22088</v>
      </c>
      <c r="D44" s="31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f t="shared" si="1"/>
        <v>22088</v>
      </c>
      <c r="L44" s="33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1">
        <v>0</v>
      </c>
      <c r="X44" s="31">
        <v>0</v>
      </c>
      <c r="Y44" s="31">
        <v>0</v>
      </c>
      <c r="Z44" s="31">
        <v>0</v>
      </c>
      <c r="AA44" s="31">
        <v>0</v>
      </c>
      <c r="AB44" s="31">
        <v>0</v>
      </c>
      <c r="AC44" s="31">
        <v>0</v>
      </c>
      <c r="AD44" s="31">
        <v>0</v>
      </c>
      <c r="AE44" s="31">
        <v>0</v>
      </c>
      <c r="AF44" s="31">
        <v>0</v>
      </c>
      <c r="AG44" s="31">
        <v>0</v>
      </c>
      <c r="AH44" s="31">
        <v>0</v>
      </c>
      <c r="AI44" s="31">
        <v>0</v>
      </c>
      <c r="AJ44" s="31">
        <v>0</v>
      </c>
      <c r="AK44" s="31">
        <v>0</v>
      </c>
      <c r="AL44" s="31">
        <v>0</v>
      </c>
      <c r="AM44" s="31">
        <v>0</v>
      </c>
      <c r="AN44" s="31">
        <v>0</v>
      </c>
      <c r="AO44" s="31">
        <v>0</v>
      </c>
      <c r="AP44" s="31">
        <v>0</v>
      </c>
      <c r="AQ44" s="31">
        <v>0</v>
      </c>
      <c r="AR44" s="31">
        <v>0</v>
      </c>
      <c r="AS44" s="31">
        <v>0</v>
      </c>
      <c r="AT44" s="31">
        <v>0</v>
      </c>
      <c r="AU44" s="31">
        <v>0</v>
      </c>
      <c r="AV44" s="31">
        <v>0</v>
      </c>
      <c r="AW44" s="31">
        <v>0</v>
      </c>
      <c r="AX44" s="34">
        <f t="shared" si="2"/>
        <v>0</v>
      </c>
      <c r="AY44" s="36"/>
      <c r="AZ44" s="34">
        <v>22088</v>
      </c>
      <c r="BK44" s="10"/>
      <c r="BL44" s="10"/>
    </row>
    <row r="45" spans="1:64" ht="15" customHeight="1" thickBot="1" x14ac:dyDescent="0.35">
      <c r="A45" s="7" t="s">
        <v>100</v>
      </c>
      <c r="B45" s="8" t="s">
        <v>137</v>
      </c>
      <c r="C45" s="31">
        <f t="shared" si="0"/>
        <v>0</v>
      </c>
      <c r="D45" s="31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f t="shared" si="1"/>
        <v>0</v>
      </c>
      <c r="L45" s="33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>
        <v>0</v>
      </c>
      <c r="X45" s="31">
        <v>0</v>
      </c>
      <c r="Y45" s="31">
        <v>0</v>
      </c>
      <c r="Z45" s="31">
        <v>0</v>
      </c>
      <c r="AA45" s="31">
        <v>0</v>
      </c>
      <c r="AB45" s="31">
        <v>0</v>
      </c>
      <c r="AC45" s="31">
        <v>0</v>
      </c>
      <c r="AD45" s="31">
        <v>0</v>
      </c>
      <c r="AE45" s="31">
        <v>0</v>
      </c>
      <c r="AF45" s="31">
        <v>0</v>
      </c>
      <c r="AG45" s="31">
        <v>0</v>
      </c>
      <c r="AH45" s="31">
        <v>0</v>
      </c>
      <c r="AI45" s="31">
        <v>0</v>
      </c>
      <c r="AJ45" s="31">
        <v>0</v>
      </c>
      <c r="AK45" s="31">
        <v>0</v>
      </c>
      <c r="AL45" s="31">
        <v>0</v>
      </c>
      <c r="AM45" s="31">
        <v>0</v>
      </c>
      <c r="AN45" s="31">
        <v>0</v>
      </c>
      <c r="AO45" s="31">
        <v>0</v>
      </c>
      <c r="AP45" s="31">
        <v>0</v>
      </c>
      <c r="AQ45" s="31">
        <v>0</v>
      </c>
      <c r="AR45" s="31">
        <v>0</v>
      </c>
      <c r="AS45" s="31">
        <v>0</v>
      </c>
      <c r="AT45" s="31">
        <v>0</v>
      </c>
      <c r="AU45" s="31">
        <v>0</v>
      </c>
      <c r="AV45" s="31">
        <v>0</v>
      </c>
      <c r="AW45" s="31">
        <v>0</v>
      </c>
      <c r="AX45" s="34">
        <f t="shared" si="2"/>
        <v>0</v>
      </c>
      <c r="AY45" s="36"/>
      <c r="AZ45" s="34">
        <v>0</v>
      </c>
      <c r="BK45" s="10"/>
      <c r="BL45" s="10"/>
    </row>
    <row r="46" spans="1:64" s="43" customFormat="1" ht="21.75" customHeight="1" thickTop="1" thickBot="1" x14ac:dyDescent="0.35">
      <c r="A46" s="37"/>
      <c r="B46" s="38">
        <v>0</v>
      </c>
      <c r="C46" s="39">
        <f t="shared" ref="C46:AZ46" si="3">SUM(C8:C45)</f>
        <v>8276375</v>
      </c>
      <c r="D46" s="39">
        <f t="shared" si="3"/>
        <v>0</v>
      </c>
      <c r="E46" s="39">
        <f t="shared" si="3"/>
        <v>0</v>
      </c>
      <c r="F46" s="39">
        <f t="shared" si="3"/>
        <v>199167</v>
      </c>
      <c r="G46" s="39">
        <f t="shared" si="3"/>
        <v>-6076</v>
      </c>
      <c r="H46" s="39">
        <f t="shared" si="3"/>
        <v>36369</v>
      </c>
      <c r="I46" s="39">
        <f t="shared" si="3"/>
        <v>2072</v>
      </c>
      <c r="J46" s="39">
        <f t="shared" si="3"/>
        <v>92490</v>
      </c>
      <c r="K46" s="40">
        <f t="shared" si="3"/>
        <v>7952353</v>
      </c>
      <c r="L46" s="41">
        <f t="shared" si="3"/>
        <v>774313</v>
      </c>
      <c r="M46" s="41">
        <f t="shared" si="3"/>
        <v>173559</v>
      </c>
      <c r="N46" s="41">
        <f t="shared" si="3"/>
        <v>58336</v>
      </c>
      <c r="O46" s="41">
        <f t="shared" si="3"/>
        <v>31905</v>
      </c>
      <c r="P46" s="41">
        <f t="shared" si="3"/>
        <v>57988</v>
      </c>
      <c r="Q46" s="41">
        <f t="shared" si="3"/>
        <v>512377</v>
      </c>
      <c r="R46" s="41">
        <f t="shared" si="3"/>
        <v>147659</v>
      </c>
      <c r="S46" s="41">
        <f t="shared" si="3"/>
        <v>127</v>
      </c>
      <c r="T46" s="41">
        <f t="shared" si="3"/>
        <v>104300</v>
      </c>
      <c r="U46" s="41">
        <f t="shared" si="3"/>
        <v>128718</v>
      </c>
      <c r="V46" s="41">
        <f t="shared" si="3"/>
        <v>119940</v>
      </c>
      <c r="W46" s="41">
        <f t="shared" si="3"/>
        <v>9481</v>
      </c>
      <c r="X46" s="41">
        <f t="shared" si="3"/>
        <v>76723</v>
      </c>
      <c r="Y46" s="41">
        <f t="shared" si="3"/>
        <v>184044</v>
      </c>
      <c r="Z46" s="41">
        <f t="shared" si="3"/>
        <v>60656</v>
      </c>
      <c r="AA46" s="41">
        <f t="shared" si="3"/>
        <v>22604</v>
      </c>
      <c r="AB46" s="41">
        <f t="shared" si="3"/>
        <v>96118</v>
      </c>
      <c r="AC46" s="41">
        <f t="shared" si="3"/>
        <v>66856</v>
      </c>
      <c r="AD46" s="41">
        <f t="shared" si="3"/>
        <v>188965</v>
      </c>
      <c r="AE46" s="41">
        <f t="shared" si="3"/>
        <v>86768</v>
      </c>
      <c r="AF46" s="41">
        <f t="shared" si="3"/>
        <v>381280</v>
      </c>
      <c r="AG46" s="41">
        <f t="shared" si="3"/>
        <v>477737</v>
      </c>
      <c r="AH46" s="41">
        <f t="shared" si="3"/>
        <v>522528</v>
      </c>
      <c r="AI46" s="41">
        <f t="shared" si="3"/>
        <v>438217</v>
      </c>
      <c r="AJ46" s="41">
        <f t="shared" si="3"/>
        <v>338329</v>
      </c>
      <c r="AK46" s="41">
        <f t="shared" si="3"/>
        <v>177542</v>
      </c>
      <c r="AL46" s="41">
        <f t="shared" si="3"/>
        <v>259608</v>
      </c>
      <c r="AM46" s="41">
        <f t="shared" si="3"/>
        <v>237169</v>
      </c>
      <c r="AN46" s="41">
        <f t="shared" si="3"/>
        <v>130714</v>
      </c>
      <c r="AO46" s="41">
        <f t="shared" si="3"/>
        <v>345650</v>
      </c>
      <c r="AP46" s="41">
        <f t="shared" si="3"/>
        <v>235916</v>
      </c>
      <c r="AQ46" s="41">
        <f t="shared" si="3"/>
        <v>128643</v>
      </c>
      <c r="AR46" s="41">
        <f t="shared" si="3"/>
        <v>43978</v>
      </c>
      <c r="AS46" s="41">
        <f t="shared" si="3"/>
        <v>105944</v>
      </c>
      <c r="AT46" s="41">
        <f t="shared" si="3"/>
        <v>7181</v>
      </c>
      <c r="AU46" s="41">
        <f t="shared" si="3"/>
        <v>0</v>
      </c>
      <c r="AV46" s="41">
        <f t="shared" si="3"/>
        <v>0</v>
      </c>
      <c r="AW46" s="41">
        <f t="shared" si="3"/>
        <v>0</v>
      </c>
      <c r="AX46" s="41">
        <f t="shared" si="3"/>
        <v>6731873</v>
      </c>
      <c r="AY46" s="42">
        <f t="shared" si="3"/>
        <v>0</v>
      </c>
      <c r="AZ46" s="40">
        <f t="shared" si="3"/>
        <v>1220480</v>
      </c>
      <c r="BA46" s="10"/>
      <c r="BB46" s="10"/>
      <c r="BC46" s="10"/>
      <c r="BD46" s="10"/>
      <c r="BE46" s="10"/>
      <c r="BF46" s="10"/>
      <c r="BG46" s="10"/>
      <c r="BH46" s="10"/>
      <c r="BI46" s="10"/>
    </row>
    <row r="47" spans="1:64" s="43" customFormat="1" ht="21.75" customHeight="1" thickTop="1" thickBot="1" x14ac:dyDescent="0.35"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5"/>
      <c r="BH47" s="45"/>
    </row>
    <row r="48" spans="1:64" ht="12.5" thickTop="1" thickBot="1" x14ac:dyDescent="0.35">
      <c r="L48" s="13" t="s">
        <v>139</v>
      </c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5"/>
      <c r="BJ48" s="12"/>
      <c r="BK48" s="10"/>
      <c r="BL48" s="10"/>
    </row>
    <row r="49" spans="1:64" ht="104.5" thickTop="1" thickBot="1" x14ac:dyDescent="0.35">
      <c r="A49" s="104" t="s">
        <v>140</v>
      </c>
      <c r="B49" s="105"/>
      <c r="C49" s="16" t="s">
        <v>141</v>
      </c>
      <c r="D49" s="16" t="s">
        <v>7</v>
      </c>
      <c r="E49" s="16" t="s">
        <v>8</v>
      </c>
      <c r="F49" s="16" t="s">
        <v>9</v>
      </c>
      <c r="G49" s="16" t="s">
        <v>10</v>
      </c>
      <c r="H49" s="16" t="s">
        <v>11</v>
      </c>
      <c r="I49" s="16" t="s">
        <v>12</v>
      </c>
      <c r="J49" s="17" t="s">
        <v>13</v>
      </c>
      <c r="K49" s="18" t="s">
        <v>14</v>
      </c>
      <c r="L49" s="1" t="str">
        <f t="shared" ref="L49:AW49" si="4">+L5</f>
        <v>AGRICULTURE</v>
      </c>
      <c r="M49" s="2" t="str">
        <f t="shared" si="4"/>
        <v>ELEVAGE ET CHASSE</v>
      </c>
      <c r="N49" s="2" t="str">
        <f t="shared" si="4"/>
        <v xml:space="preserve">SYLVICULTURE, EXPLOITATION FORESTIÈRE ET ACTIVITÉS DE SOUTIEN           </v>
      </c>
      <c r="O49" s="2" t="str">
        <f t="shared" si="4"/>
        <v>PÊCHE ET AQUACULTURE</v>
      </c>
      <c r="P49" s="2" t="str">
        <f t="shared" si="4"/>
        <v>ACTIVITÉS EXTRACTIVES</v>
      </c>
      <c r="Q49" s="2" t="str">
        <f t="shared" si="4"/>
        <v>FABRICATION DE PRODUITS ALIMENTAIRES</v>
      </c>
      <c r="R49" s="2" t="str">
        <f t="shared" si="4"/>
        <v>FABRICATION DE BOISSONS</v>
      </c>
      <c r="S49" s="2" t="str">
        <f t="shared" si="4"/>
        <v>FABRICATION DE PRODUITS A BASE DE TABAC</v>
      </c>
      <c r="T49" s="2" t="str">
        <f t="shared" si="4"/>
        <v xml:space="preserve">FABRICATION DE TEXTILES, D'ARTICLES D'HABILLEMENT, TRAVAIL DU CUIR ET FABRICATION D'ARTICLES DE VOYAGE ET DE CHAUSSURES </v>
      </c>
      <c r="U49" s="2" t="str">
        <f t="shared" si="4"/>
        <v xml:space="preserve">FABRICATION DE PRODUITS EN BOIS, EN PAPIER OU EN CARTON, IMPRIMERIE ET REPRODUCTION D'ENREGISTREMENTS    </v>
      </c>
      <c r="V49" s="2" t="str">
        <f t="shared" si="4"/>
        <v xml:space="preserve">RAFFINAGE PÉTROLIER, COKEFACTION ET FABRICATION DE PRODUITS CHIMIQUES          </v>
      </c>
      <c r="W49" s="2" t="str">
        <f t="shared" si="4"/>
        <v xml:space="preserve">FABRICATION DE PRODUITS PHARMACEUTIQUES              </v>
      </c>
      <c r="X49" s="2" t="str">
        <f t="shared" si="4"/>
        <v>TRAVAIL DU CAOUTCHOUC ET DU PLASTIQUE</v>
      </c>
      <c r="Y49" s="2" t="str">
        <f t="shared" si="4"/>
        <v xml:space="preserve">FABRICATION DE MATERIAUX DE CONSTRUCTION             </v>
      </c>
      <c r="Z49" s="2" t="str">
        <f t="shared" si="4"/>
        <v xml:space="preserve">METALLURGIE, FABRICATION D'OUVRAGES EN METAUX ET TRAVAIL DES METAUX         </v>
      </c>
      <c r="AA49" s="2" t="str">
        <f t="shared" si="4"/>
        <v xml:space="preserve">FABRICATION DE MACHINES ET D'EQUIPEMENTS DIVERS            </v>
      </c>
      <c r="AB49" s="2" t="str">
        <f t="shared" si="4"/>
        <v>AUTRES INDUSTRIES MANUFACTURIERES</v>
      </c>
      <c r="AC49" s="2" t="str">
        <f t="shared" si="4"/>
        <v xml:space="preserve">REPARATION ET INSTALLATION DE MACHINES ET D'EQUIPEMENTS PROFESSIONNELS          </v>
      </c>
      <c r="AD49" s="2" t="str">
        <f t="shared" si="4"/>
        <v xml:space="preserve">PRODUCTION ET DISTRIBUTION D'ÉLECTRICITÉ ET DE GAZ           </v>
      </c>
      <c r="AE49" s="2" t="str">
        <f t="shared" si="4"/>
        <v xml:space="preserve">PRODUCTION ET DISTRIBUTION D'EAU, ASSAINISSEMENT, TRAITEMENT DES DECHETS ET DEPOLLUTION        </v>
      </c>
      <c r="AF49" s="2" t="str">
        <f t="shared" si="4"/>
        <v>CONSTRUCTION</v>
      </c>
      <c r="AG49" s="2" t="str">
        <f t="shared" si="4"/>
        <v>COMMERCE</v>
      </c>
      <c r="AH49" s="2" t="str">
        <f t="shared" si="4"/>
        <v>TRANSPORTS ET ENTREPOSAGE</v>
      </c>
      <c r="AI49" s="2" t="str">
        <f t="shared" si="4"/>
        <v xml:space="preserve">HEBERGEMENT, RESTAURATION ET DEBITS DE BOISSONS            </v>
      </c>
      <c r="AJ49" s="2" t="str">
        <f t="shared" si="4"/>
        <v>INFORMATION ET COMMUNICATION</v>
      </c>
      <c r="AK49" s="2" t="str">
        <f t="shared" si="4"/>
        <v>ACTIVITÉS FINANCIÈRES ET D'ASSURANCE</v>
      </c>
      <c r="AL49" s="2" t="str">
        <f t="shared" si="4"/>
        <v>ACTIVITES IMMOBILIERES</v>
      </c>
      <c r="AM49" s="2" t="str">
        <f t="shared" si="4"/>
        <v xml:space="preserve">ACTIVITÉS SPECIALISEES, SCIENTIFIQUES ET TECHNIQUES             </v>
      </c>
      <c r="AN49" s="2" t="str">
        <f t="shared" si="4"/>
        <v xml:space="preserve">ACTIVITES DE SERVICES DE SOUTIEN ET DE BUREAU          </v>
      </c>
      <c r="AO49" s="2" t="str">
        <f t="shared" si="4"/>
        <v>ACTIVITES D'ADMINISTRATION PUBLIQUE</v>
      </c>
      <c r="AP49" s="2" t="str">
        <f t="shared" si="4"/>
        <v>EDUCATION</v>
      </c>
      <c r="AQ49" s="2" t="str">
        <f t="shared" si="4"/>
        <v xml:space="preserve">ACTIVITÉS POUR LA SANTÉ HUMAINE ET L'ACTION SOCIALE          </v>
      </c>
      <c r="AR49" s="2" t="str">
        <f t="shared" si="4"/>
        <v xml:space="preserve">ACTIVITÉS ARTISTIQUES, SPORTIVES ET RECREATIVES             </v>
      </c>
      <c r="AS49" s="2" t="str">
        <f t="shared" si="4"/>
        <v>AUTRES ACTIVITÉS DE SERVICES N.C.A.</v>
      </c>
      <c r="AT49" s="2" t="str">
        <f t="shared" si="4"/>
        <v>ACTIVITÉS SPECIALES DES MÉNAGES</v>
      </c>
      <c r="AU49" s="2" t="str">
        <f t="shared" si="4"/>
        <v xml:space="preserve">ACTIVITES DES ORGANISATIONS EXTRATERRITORIALES              </v>
      </c>
      <c r="AV49" s="2" t="str">
        <f t="shared" si="4"/>
        <v>CORRECTION TERRITORIALE</v>
      </c>
      <c r="AW49" s="2" t="str">
        <f t="shared" si="4"/>
        <v>BRANCHE D'ATTENTE</v>
      </c>
      <c r="AX49" s="18" t="s">
        <v>53</v>
      </c>
      <c r="AY49" s="20" t="s">
        <v>142</v>
      </c>
      <c r="AZ49" s="19" t="s">
        <v>143</v>
      </c>
      <c r="BA49" s="46" t="s">
        <v>144</v>
      </c>
      <c r="BB49" s="47"/>
      <c r="BC49" s="48"/>
      <c r="BD49" s="49"/>
      <c r="BE49" s="49"/>
      <c r="BF49" s="49"/>
      <c r="BG49" s="50" t="s">
        <v>145</v>
      </c>
      <c r="BH49" s="16" t="s">
        <v>146</v>
      </c>
      <c r="BI49" s="18" t="s">
        <v>147</v>
      </c>
      <c r="BK49" s="10"/>
      <c r="BL49" s="10"/>
    </row>
    <row r="50" spans="1:64" ht="15" customHeight="1" thickTop="1" x14ac:dyDescent="0.3">
      <c r="A50" s="106"/>
      <c r="B50" s="107"/>
      <c r="C50" s="21"/>
      <c r="D50" s="22"/>
      <c r="E50" s="22"/>
      <c r="F50" s="22"/>
      <c r="G50" s="22"/>
      <c r="H50" s="22"/>
      <c r="I50" s="22"/>
      <c r="J50" s="22"/>
      <c r="K50" s="22"/>
      <c r="L50" s="23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51"/>
      <c r="AY50" s="52"/>
      <c r="AZ50" s="53"/>
      <c r="BA50" s="54" t="s">
        <v>148</v>
      </c>
      <c r="BB50" s="55" t="s">
        <v>149</v>
      </c>
      <c r="BC50" s="56"/>
      <c r="BD50" s="57"/>
      <c r="BE50" s="58" t="s">
        <v>150</v>
      </c>
      <c r="BF50" s="59" t="s">
        <v>151</v>
      </c>
      <c r="BG50" s="22"/>
      <c r="BH50" s="60"/>
      <c r="BI50" s="24"/>
      <c r="BK50" s="10"/>
      <c r="BL50" s="10"/>
    </row>
    <row r="51" spans="1:64" ht="15" customHeight="1" thickBot="1" x14ac:dyDescent="0.35">
      <c r="A51" s="108"/>
      <c r="B51" s="109"/>
      <c r="C51" s="27"/>
      <c r="D51" s="28"/>
      <c r="E51" s="28"/>
      <c r="F51" s="28"/>
      <c r="G51" s="28"/>
      <c r="H51" s="28"/>
      <c r="I51" s="28"/>
      <c r="J51" s="28"/>
      <c r="K51" s="28"/>
      <c r="L51" s="29" t="str">
        <f t="shared" ref="L51:AW51" si="5">+L7</f>
        <v>A01</v>
      </c>
      <c r="M51" s="27" t="str">
        <f t="shared" si="5"/>
        <v>A02</v>
      </c>
      <c r="N51" s="27" t="str">
        <f t="shared" si="5"/>
        <v>A03</v>
      </c>
      <c r="O51" s="27" t="str">
        <f t="shared" si="5"/>
        <v>A04</v>
      </c>
      <c r="P51" s="27" t="str">
        <f t="shared" si="5"/>
        <v>B05</v>
      </c>
      <c r="Q51" s="27" t="str">
        <f t="shared" si="5"/>
        <v>C06</v>
      </c>
      <c r="R51" s="27" t="str">
        <f t="shared" si="5"/>
        <v>C07</v>
      </c>
      <c r="S51" s="27" t="str">
        <f t="shared" si="5"/>
        <v>C08</v>
      </c>
      <c r="T51" s="27" t="str">
        <f t="shared" si="5"/>
        <v>C09</v>
      </c>
      <c r="U51" s="27" t="str">
        <f t="shared" si="5"/>
        <v>C10</v>
      </c>
      <c r="V51" s="27" t="str">
        <f t="shared" si="5"/>
        <v>C11</v>
      </c>
      <c r="W51" s="27" t="str">
        <f t="shared" si="5"/>
        <v>C12</v>
      </c>
      <c r="X51" s="27" t="str">
        <f t="shared" si="5"/>
        <v>C13</v>
      </c>
      <c r="Y51" s="27" t="str">
        <f t="shared" si="5"/>
        <v>C14</v>
      </c>
      <c r="Z51" s="27" t="str">
        <f t="shared" si="5"/>
        <v>C15</v>
      </c>
      <c r="AA51" s="27" t="str">
        <f t="shared" si="5"/>
        <v>C16</v>
      </c>
      <c r="AB51" s="27" t="str">
        <f t="shared" si="5"/>
        <v>C17</v>
      </c>
      <c r="AC51" s="27" t="str">
        <f t="shared" si="5"/>
        <v>C18</v>
      </c>
      <c r="AD51" s="27" t="str">
        <f t="shared" si="5"/>
        <v>D19</v>
      </c>
      <c r="AE51" s="27" t="str">
        <f t="shared" si="5"/>
        <v>E20</v>
      </c>
      <c r="AF51" s="27" t="str">
        <f t="shared" si="5"/>
        <v>F21</v>
      </c>
      <c r="AG51" s="27" t="str">
        <f t="shared" si="5"/>
        <v>G22</v>
      </c>
      <c r="AH51" s="27" t="str">
        <f t="shared" si="5"/>
        <v>H23</v>
      </c>
      <c r="AI51" s="27" t="str">
        <f t="shared" si="5"/>
        <v>I24</v>
      </c>
      <c r="AJ51" s="27" t="str">
        <f t="shared" si="5"/>
        <v>J25</v>
      </c>
      <c r="AK51" s="27" t="str">
        <f t="shared" si="5"/>
        <v>K26</v>
      </c>
      <c r="AL51" s="27" t="str">
        <f t="shared" si="5"/>
        <v>L27</v>
      </c>
      <c r="AM51" s="27" t="str">
        <f t="shared" si="5"/>
        <v>M28</v>
      </c>
      <c r="AN51" s="27" t="str">
        <f t="shared" si="5"/>
        <v>N29</v>
      </c>
      <c r="AO51" s="27" t="str">
        <f t="shared" si="5"/>
        <v>O30</v>
      </c>
      <c r="AP51" s="27" t="str">
        <f t="shared" si="5"/>
        <v>P31</v>
      </c>
      <c r="AQ51" s="27" t="str">
        <f t="shared" si="5"/>
        <v>Q32</v>
      </c>
      <c r="AR51" s="27" t="str">
        <f t="shared" si="5"/>
        <v>R33</v>
      </c>
      <c r="AS51" s="27" t="str">
        <f t="shared" si="5"/>
        <v>S34</v>
      </c>
      <c r="AT51" s="27" t="str">
        <f t="shared" si="5"/>
        <v>T35</v>
      </c>
      <c r="AU51" s="27" t="str">
        <f t="shared" si="5"/>
        <v>U36</v>
      </c>
      <c r="AV51" s="27" t="str">
        <f t="shared" si="5"/>
        <v>Y37</v>
      </c>
      <c r="AW51" s="27" t="str">
        <f t="shared" si="5"/>
        <v>Z99</v>
      </c>
      <c r="AX51" s="61"/>
      <c r="AY51" s="62"/>
      <c r="AZ51" s="63"/>
      <c r="BA51" s="64" t="s">
        <v>152</v>
      </c>
      <c r="BB51" s="65" t="s">
        <v>153</v>
      </c>
      <c r="BC51" s="66" t="s">
        <v>154</v>
      </c>
      <c r="BD51" s="67" t="s">
        <v>155</v>
      </c>
      <c r="BE51" s="68" t="s">
        <v>156</v>
      </c>
      <c r="BF51" s="68"/>
      <c r="BG51" s="63"/>
      <c r="BH51" s="69"/>
      <c r="BI51" s="62"/>
      <c r="BK51" s="10"/>
      <c r="BL51" s="10"/>
    </row>
    <row r="52" spans="1:64" ht="12" thickTop="1" x14ac:dyDescent="0.3">
      <c r="A52" s="5" t="s">
        <v>63</v>
      </c>
      <c r="B52" s="9" t="s">
        <v>101</v>
      </c>
      <c r="C52" s="31">
        <f t="shared" ref="C52:C89" si="6">AX52+AZ52+BA52+SUM(BG52,BH52:BI52)</f>
        <v>914513</v>
      </c>
      <c r="D52" s="70"/>
      <c r="E52" s="70"/>
      <c r="F52" s="70"/>
      <c r="G52" s="70"/>
      <c r="H52" s="70"/>
      <c r="I52" s="70"/>
      <c r="J52" s="70"/>
      <c r="K52" s="70"/>
      <c r="L52" s="33">
        <v>157826</v>
      </c>
      <c r="M52" s="31">
        <v>52623</v>
      </c>
      <c r="N52" s="31">
        <v>286</v>
      </c>
      <c r="O52" s="31">
        <v>0</v>
      </c>
      <c r="P52" s="31">
        <v>0</v>
      </c>
      <c r="Q52" s="31">
        <v>159006</v>
      </c>
      <c r="R52" s="31">
        <v>7379</v>
      </c>
      <c r="S52" s="31">
        <v>0</v>
      </c>
      <c r="T52" s="31">
        <v>222</v>
      </c>
      <c r="U52" s="31">
        <v>0</v>
      </c>
      <c r="V52" s="31">
        <v>282</v>
      </c>
      <c r="W52" s="31">
        <v>0</v>
      </c>
      <c r="X52" s="31">
        <v>0</v>
      </c>
      <c r="Y52" s="31">
        <v>0</v>
      </c>
      <c r="Z52" s="31">
        <v>0</v>
      </c>
      <c r="AA52" s="31">
        <v>0</v>
      </c>
      <c r="AB52" s="31">
        <v>0</v>
      </c>
      <c r="AC52" s="31">
        <v>0</v>
      </c>
      <c r="AD52" s="31">
        <v>0</v>
      </c>
      <c r="AE52" s="31">
        <v>0</v>
      </c>
      <c r="AF52" s="31">
        <v>0</v>
      </c>
      <c r="AG52" s="31">
        <v>0</v>
      </c>
      <c r="AH52" s="31">
        <v>0</v>
      </c>
      <c r="AI52" s="31">
        <v>57562</v>
      </c>
      <c r="AJ52" s="31">
        <v>0</v>
      </c>
      <c r="AK52" s="31">
        <v>0</v>
      </c>
      <c r="AL52" s="31">
        <v>0</v>
      </c>
      <c r="AM52" s="31">
        <v>19</v>
      </c>
      <c r="AN52" s="31">
        <v>0</v>
      </c>
      <c r="AO52" s="31">
        <v>0</v>
      </c>
      <c r="AP52" s="31">
        <v>1</v>
      </c>
      <c r="AQ52" s="31">
        <v>0</v>
      </c>
      <c r="AR52" s="31">
        <v>0</v>
      </c>
      <c r="AS52" s="31">
        <v>0</v>
      </c>
      <c r="AT52" s="31">
        <v>0</v>
      </c>
      <c r="AU52" s="31">
        <v>0</v>
      </c>
      <c r="AV52" s="31">
        <v>0</v>
      </c>
      <c r="AW52" s="31">
        <v>0</v>
      </c>
      <c r="AX52" s="71">
        <f t="shared" ref="AX52:AX89" si="7">SUM(L52:AW52)</f>
        <v>435206</v>
      </c>
      <c r="AY52" s="52"/>
      <c r="AZ52" s="34">
        <v>65095</v>
      </c>
      <c r="BA52" s="72">
        <f t="shared" ref="BA52:BA89" si="8">BB52+BE52+BF52</f>
        <v>395437</v>
      </c>
      <c r="BB52" s="33">
        <f t="shared" ref="BB52:BB89" si="9">SUM(BC52:BD52)</f>
        <v>395437</v>
      </c>
      <c r="BC52" s="73">
        <v>158032</v>
      </c>
      <c r="BD52" s="32">
        <v>237405</v>
      </c>
      <c r="BE52" s="74">
        <v>0</v>
      </c>
      <c r="BF52" s="74">
        <v>0</v>
      </c>
      <c r="BG52" s="32">
        <v>0</v>
      </c>
      <c r="BH52" s="75">
        <v>18775</v>
      </c>
      <c r="BI52" s="52"/>
      <c r="BK52" s="10"/>
      <c r="BL52" s="10"/>
    </row>
    <row r="53" spans="1:64" x14ac:dyDescent="0.3">
      <c r="A53" s="5" t="s">
        <v>64</v>
      </c>
      <c r="B53" s="9" t="s">
        <v>102</v>
      </c>
      <c r="C53" s="31">
        <f t="shared" si="6"/>
        <v>199150</v>
      </c>
      <c r="D53" s="70"/>
      <c r="E53" s="70"/>
      <c r="F53" s="70"/>
      <c r="G53" s="70"/>
      <c r="H53" s="70"/>
      <c r="I53" s="70"/>
      <c r="J53" s="70"/>
      <c r="K53" s="70"/>
      <c r="L53" s="33">
        <v>458</v>
      </c>
      <c r="M53" s="31">
        <v>2121</v>
      </c>
      <c r="N53" s="31">
        <v>0</v>
      </c>
      <c r="O53" s="31">
        <v>0</v>
      </c>
      <c r="P53" s="31">
        <v>0</v>
      </c>
      <c r="Q53" s="31">
        <v>55779</v>
      </c>
      <c r="R53" s="31">
        <v>0</v>
      </c>
      <c r="S53" s="31">
        <v>0</v>
      </c>
      <c r="T53" s="31">
        <v>15</v>
      </c>
      <c r="U53" s="31">
        <v>0</v>
      </c>
      <c r="V53" s="31">
        <v>0</v>
      </c>
      <c r="W53" s="31">
        <v>22</v>
      </c>
      <c r="X53" s="31">
        <v>0</v>
      </c>
      <c r="Y53" s="31">
        <v>0</v>
      </c>
      <c r="Z53" s="31">
        <v>0</v>
      </c>
      <c r="AA53" s="31">
        <v>0</v>
      </c>
      <c r="AB53" s="31">
        <v>0</v>
      </c>
      <c r="AC53" s="31">
        <v>0</v>
      </c>
      <c r="AD53" s="31">
        <v>0</v>
      </c>
      <c r="AE53" s="31">
        <v>0</v>
      </c>
      <c r="AF53" s="31">
        <v>0</v>
      </c>
      <c r="AG53" s="31">
        <v>0</v>
      </c>
      <c r="AH53" s="31">
        <v>0</v>
      </c>
      <c r="AI53" s="31">
        <v>59922</v>
      </c>
      <c r="AJ53" s="31">
        <v>0</v>
      </c>
      <c r="AK53" s="31">
        <v>0</v>
      </c>
      <c r="AL53" s="31">
        <v>0</v>
      </c>
      <c r="AM53" s="31">
        <v>0</v>
      </c>
      <c r="AN53" s="31">
        <v>0</v>
      </c>
      <c r="AO53" s="31">
        <v>0</v>
      </c>
      <c r="AP53" s="31">
        <v>0</v>
      </c>
      <c r="AQ53" s="31">
        <v>0</v>
      </c>
      <c r="AR53" s="31">
        <v>0</v>
      </c>
      <c r="AS53" s="31">
        <v>0</v>
      </c>
      <c r="AT53" s="31">
        <v>0</v>
      </c>
      <c r="AU53" s="31">
        <v>0</v>
      </c>
      <c r="AV53" s="31">
        <v>0</v>
      </c>
      <c r="AW53" s="31">
        <v>0</v>
      </c>
      <c r="AX53" s="71">
        <f t="shared" si="7"/>
        <v>118317</v>
      </c>
      <c r="AY53" s="52"/>
      <c r="AZ53" s="34">
        <v>1361</v>
      </c>
      <c r="BA53" s="72">
        <f t="shared" si="8"/>
        <v>69388</v>
      </c>
      <c r="BB53" s="33">
        <f t="shared" si="9"/>
        <v>69388</v>
      </c>
      <c r="BC53" s="73">
        <v>17036</v>
      </c>
      <c r="BD53" s="32">
        <v>52352</v>
      </c>
      <c r="BE53" s="74">
        <v>0</v>
      </c>
      <c r="BF53" s="74">
        <v>0</v>
      </c>
      <c r="BG53" s="32">
        <v>6550</v>
      </c>
      <c r="BH53" s="75">
        <v>3534</v>
      </c>
      <c r="BI53" s="52"/>
      <c r="BK53" s="10"/>
      <c r="BL53" s="10"/>
    </row>
    <row r="54" spans="1:64" x14ac:dyDescent="0.3">
      <c r="A54" s="5" t="s">
        <v>65</v>
      </c>
      <c r="B54" s="9" t="s">
        <v>103</v>
      </c>
      <c r="C54" s="31">
        <f t="shared" si="6"/>
        <v>64812</v>
      </c>
      <c r="D54" s="70"/>
      <c r="E54" s="70"/>
      <c r="F54" s="70"/>
      <c r="G54" s="70"/>
      <c r="H54" s="70"/>
      <c r="I54" s="70"/>
      <c r="J54" s="70"/>
      <c r="K54" s="70"/>
      <c r="L54" s="33">
        <v>0</v>
      </c>
      <c r="M54" s="31">
        <v>218</v>
      </c>
      <c r="N54" s="31">
        <v>781</v>
      </c>
      <c r="O54" s="31">
        <v>0</v>
      </c>
      <c r="P54" s="31">
        <v>0</v>
      </c>
      <c r="Q54" s="31">
        <v>817</v>
      </c>
      <c r="R54" s="31">
        <v>527</v>
      </c>
      <c r="S54" s="31">
        <v>0</v>
      </c>
      <c r="T54" s="31">
        <v>0</v>
      </c>
      <c r="U54" s="31">
        <v>16973</v>
      </c>
      <c r="V54" s="31">
        <v>10</v>
      </c>
      <c r="W54" s="31">
        <v>79</v>
      </c>
      <c r="X54" s="31">
        <v>0</v>
      </c>
      <c r="Y54" s="31">
        <v>0</v>
      </c>
      <c r="Z54" s="31">
        <v>111</v>
      </c>
      <c r="AA54" s="31">
        <v>0</v>
      </c>
      <c r="AB54" s="31">
        <v>1394</v>
      </c>
      <c r="AC54" s="31">
        <v>0</v>
      </c>
      <c r="AD54" s="31">
        <v>0</v>
      </c>
      <c r="AE54" s="31">
        <v>0</v>
      </c>
      <c r="AF54" s="31">
        <v>2208</v>
      </c>
      <c r="AG54" s="31">
        <v>0</v>
      </c>
      <c r="AH54" s="31">
        <v>0</v>
      </c>
      <c r="AI54" s="31">
        <v>1460</v>
      </c>
      <c r="AJ54" s="31">
        <v>0</v>
      </c>
      <c r="AK54" s="31">
        <v>0</v>
      </c>
      <c r="AL54" s="31">
        <v>0</v>
      </c>
      <c r="AM54" s="31">
        <v>0</v>
      </c>
      <c r="AN54" s="31">
        <v>0</v>
      </c>
      <c r="AO54" s="31">
        <v>0</v>
      </c>
      <c r="AP54" s="31">
        <v>0</v>
      </c>
      <c r="AQ54" s="31">
        <v>0</v>
      </c>
      <c r="AR54" s="31">
        <v>0</v>
      </c>
      <c r="AS54" s="31">
        <v>0</v>
      </c>
      <c r="AT54" s="31">
        <v>0</v>
      </c>
      <c r="AU54" s="31">
        <v>0</v>
      </c>
      <c r="AV54" s="31">
        <v>0</v>
      </c>
      <c r="AW54" s="31">
        <v>0</v>
      </c>
      <c r="AX54" s="71">
        <f t="shared" si="7"/>
        <v>24578</v>
      </c>
      <c r="AY54" s="52"/>
      <c r="AZ54" s="34">
        <v>1055</v>
      </c>
      <c r="BA54" s="72">
        <f t="shared" si="8"/>
        <v>39169</v>
      </c>
      <c r="BB54" s="33">
        <f t="shared" si="9"/>
        <v>39169</v>
      </c>
      <c r="BC54" s="73">
        <v>16444</v>
      </c>
      <c r="BD54" s="32">
        <v>22725</v>
      </c>
      <c r="BE54" s="74">
        <v>0</v>
      </c>
      <c r="BF54" s="74">
        <v>0</v>
      </c>
      <c r="BG54" s="32">
        <v>0</v>
      </c>
      <c r="BH54" s="75">
        <v>10</v>
      </c>
      <c r="BI54" s="52"/>
      <c r="BK54" s="10"/>
      <c r="BL54" s="10"/>
    </row>
    <row r="55" spans="1:64" x14ac:dyDescent="0.3">
      <c r="A55" s="5" t="s">
        <v>66</v>
      </c>
      <c r="B55" s="9" t="s">
        <v>104</v>
      </c>
      <c r="C55" s="31">
        <f t="shared" si="6"/>
        <v>37307</v>
      </c>
      <c r="D55" s="70"/>
      <c r="E55" s="70"/>
      <c r="F55" s="70"/>
      <c r="G55" s="70"/>
      <c r="H55" s="70"/>
      <c r="I55" s="70"/>
      <c r="J55" s="70"/>
      <c r="K55" s="70"/>
      <c r="L55" s="33">
        <v>0</v>
      </c>
      <c r="M55" s="31">
        <v>0</v>
      </c>
      <c r="N55" s="31">
        <v>0</v>
      </c>
      <c r="O55" s="31">
        <v>0</v>
      </c>
      <c r="P55" s="31">
        <v>0</v>
      </c>
      <c r="Q55" s="31">
        <v>17995</v>
      </c>
      <c r="R55" s="31">
        <v>0</v>
      </c>
      <c r="S55" s="31">
        <v>0</v>
      </c>
      <c r="T55" s="31">
        <v>0</v>
      </c>
      <c r="U55" s="31">
        <v>0</v>
      </c>
      <c r="V55" s="31">
        <v>0</v>
      </c>
      <c r="W55" s="31">
        <v>0</v>
      </c>
      <c r="X55" s="31">
        <v>0</v>
      </c>
      <c r="Y55" s="31">
        <v>0</v>
      </c>
      <c r="Z55" s="31">
        <v>0</v>
      </c>
      <c r="AA55" s="31">
        <v>0</v>
      </c>
      <c r="AB55" s="31">
        <v>0</v>
      </c>
      <c r="AC55" s="31">
        <v>0</v>
      </c>
      <c r="AD55" s="31">
        <v>0</v>
      </c>
      <c r="AE55" s="31">
        <v>0</v>
      </c>
      <c r="AF55" s="31">
        <v>0</v>
      </c>
      <c r="AG55" s="31">
        <v>0</v>
      </c>
      <c r="AH55" s="31">
        <v>0</v>
      </c>
      <c r="AI55" s="31">
        <v>4174</v>
      </c>
      <c r="AJ55" s="31">
        <v>0</v>
      </c>
      <c r="AK55" s="31">
        <v>0</v>
      </c>
      <c r="AL55" s="31">
        <v>0</v>
      </c>
      <c r="AM55" s="31">
        <v>0</v>
      </c>
      <c r="AN55" s="31">
        <v>0</v>
      </c>
      <c r="AO55" s="31">
        <v>0</v>
      </c>
      <c r="AP55" s="31">
        <v>0</v>
      </c>
      <c r="AQ55" s="31">
        <v>0</v>
      </c>
      <c r="AR55" s="31">
        <v>0</v>
      </c>
      <c r="AS55" s="31">
        <v>0</v>
      </c>
      <c r="AT55" s="31">
        <v>0</v>
      </c>
      <c r="AU55" s="31">
        <v>0</v>
      </c>
      <c r="AV55" s="31">
        <v>0</v>
      </c>
      <c r="AW55" s="31">
        <v>0</v>
      </c>
      <c r="AX55" s="71">
        <f t="shared" si="7"/>
        <v>22169</v>
      </c>
      <c r="AY55" s="52"/>
      <c r="AZ55" s="34">
        <v>0</v>
      </c>
      <c r="BA55" s="72">
        <f t="shared" si="8"/>
        <v>15138</v>
      </c>
      <c r="BB55" s="33">
        <f t="shared" si="9"/>
        <v>15138</v>
      </c>
      <c r="BC55" s="73">
        <v>1210</v>
      </c>
      <c r="BD55" s="32">
        <v>13928</v>
      </c>
      <c r="BE55" s="74">
        <v>0</v>
      </c>
      <c r="BF55" s="74">
        <v>0</v>
      </c>
      <c r="BG55" s="32">
        <v>0</v>
      </c>
      <c r="BH55" s="75">
        <v>0</v>
      </c>
      <c r="BI55" s="52"/>
      <c r="BK55" s="10"/>
      <c r="BL55" s="10"/>
    </row>
    <row r="56" spans="1:64" x14ac:dyDescent="0.3">
      <c r="A56" s="5" t="s">
        <v>67</v>
      </c>
      <c r="B56" s="9" t="s">
        <v>105</v>
      </c>
      <c r="C56" s="31">
        <f t="shared" si="6"/>
        <v>99945</v>
      </c>
      <c r="D56" s="70"/>
      <c r="E56" s="70"/>
      <c r="F56" s="70"/>
      <c r="G56" s="70"/>
      <c r="H56" s="70"/>
      <c r="I56" s="70"/>
      <c r="J56" s="70"/>
      <c r="K56" s="70"/>
      <c r="L56" s="33">
        <v>0</v>
      </c>
      <c r="M56" s="31">
        <v>0</v>
      </c>
      <c r="N56" s="31">
        <v>0</v>
      </c>
      <c r="O56" s="31">
        <v>0</v>
      </c>
      <c r="P56" s="31">
        <v>1043</v>
      </c>
      <c r="Q56" s="31">
        <v>0</v>
      </c>
      <c r="R56" s="31">
        <v>0</v>
      </c>
      <c r="S56" s="31">
        <v>0</v>
      </c>
      <c r="T56" s="31">
        <v>0</v>
      </c>
      <c r="U56" s="31">
        <v>0</v>
      </c>
      <c r="V56" s="31">
        <v>0</v>
      </c>
      <c r="W56" s="31">
        <v>0</v>
      </c>
      <c r="X56" s="31">
        <v>0</v>
      </c>
      <c r="Y56" s="31">
        <v>5278</v>
      </c>
      <c r="Z56" s="31">
        <v>484</v>
      </c>
      <c r="AA56" s="31">
        <v>0</v>
      </c>
      <c r="AB56" s="31">
        <v>0</v>
      </c>
      <c r="AC56" s="31">
        <v>0</v>
      </c>
      <c r="AD56" s="31">
        <v>0</v>
      </c>
      <c r="AE56" s="31">
        <v>0</v>
      </c>
      <c r="AF56" s="31">
        <v>42271</v>
      </c>
      <c r="AG56" s="31">
        <v>0</v>
      </c>
      <c r="AH56" s="31">
        <v>0</v>
      </c>
      <c r="AI56" s="31">
        <v>0</v>
      </c>
      <c r="AJ56" s="31">
        <v>0</v>
      </c>
      <c r="AK56" s="31">
        <v>0</v>
      </c>
      <c r="AL56" s="31">
        <v>0</v>
      </c>
      <c r="AM56" s="31">
        <v>0</v>
      </c>
      <c r="AN56" s="31">
        <v>0</v>
      </c>
      <c r="AO56" s="31">
        <v>0</v>
      </c>
      <c r="AP56" s="31">
        <v>0</v>
      </c>
      <c r="AQ56" s="31">
        <v>0</v>
      </c>
      <c r="AR56" s="31">
        <v>0</v>
      </c>
      <c r="AS56" s="31">
        <v>0</v>
      </c>
      <c r="AT56" s="31">
        <v>0</v>
      </c>
      <c r="AU56" s="31">
        <v>0</v>
      </c>
      <c r="AV56" s="31">
        <v>0</v>
      </c>
      <c r="AW56" s="31">
        <v>0</v>
      </c>
      <c r="AX56" s="71">
        <f t="shared" si="7"/>
        <v>49076</v>
      </c>
      <c r="AY56" s="52"/>
      <c r="AZ56" s="34">
        <v>42150</v>
      </c>
      <c r="BA56" s="72">
        <f t="shared" si="8"/>
        <v>171</v>
      </c>
      <c r="BB56" s="33">
        <f t="shared" si="9"/>
        <v>171</v>
      </c>
      <c r="BC56" s="73">
        <v>0</v>
      </c>
      <c r="BD56" s="32">
        <v>171</v>
      </c>
      <c r="BE56" s="74">
        <v>0</v>
      </c>
      <c r="BF56" s="74">
        <v>0</v>
      </c>
      <c r="BG56" s="32">
        <v>0</v>
      </c>
      <c r="BH56" s="75">
        <v>8548</v>
      </c>
      <c r="BI56" s="52"/>
      <c r="BK56" s="10"/>
      <c r="BL56" s="10"/>
    </row>
    <row r="57" spans="1:64" x14ac:dyDescent="0.3">
      <c r="A57" s="5" t="s">
        <v>68</v>
      </c>
      <c r="B57" s="9" t="s">
        <v>106</v>
      </c>
      <c r="C57" s="31">
        <f t="shared" si="6"/>
        <v>773640</v>
      </c>
      <c r="D57" s="70"/>
      <c r="E57" s="70"/>
      <c r="F57" s="70"/>
      <c r="G57" s="70"/>
      <c r="H57" s="70"/>
      <c r="I57" s="70"/>
      <c r="J57" s="70"/>
      <c r="K57" s="70"/>
      <c r="L57" s="33">
        <v>0</v>
      </c>
      <c r="M57" s="31">
        <v>12129</v>
      </c>
      <c r="N57" s="31">
        <v>0</v>
      </c>
      <c r="O57" s="31">
        <v>1728</v>
      </c>
      <c r="P57" s="31">
        <v>0</v>
      </c>
      <c r="Q57" s="31">
        <v>95414</v>
      </c>
      <c r="R57" s="31">
        <v>16624</v>
      </c>
      <c r="S57" s="31">
        <v>0</v>
      </c>
      <c r="T57" s="31">
        <v>620</v>
      </c>
      <c r="U57" s="31">
        <v>0</v>
      </c>
      <c r="V57" s="31">
        <v>11550</v>
      </c>
      <c r="W57" s="31">
        <v>3</v>
      </c>
      <c r="X57" s="31">
        <v>0</v>
      </c>
      <c r="Y57" s="31">
        <v>0</v>
      </c>
      <c r="Z57" s="31">
        <v>0</v>
      </c>
      <c r="AA57" s="31">
        <v>0</v>
      </c>
      <c r="AB57" s="31">
        <v>0</v>
      </c>
      <c r="AC57" s="31">
        <v>0</v>
      </c>
      <c r="AD57" s="31">
        <v>0</v>
      </c>
      <c r="AE57" s="31">
        <v>0</v>
      </c>
      <c r="AF57" s="31">
        <v>0</v>
      </c>
      <c r="AG57" s="31">
        <v>0</v>
      </c>
      <c r="AH57" s="31">
        <v>0</v>
      </c>
      <c r="AI57" s="31">
        <v>131094</v>
      </c>
      <c r="AJ57" s="31">
        <v>0</v>
      </c>
      <c r="AK57" s="31">
        <v>0</v>
      </c>
      <c r="AL57" s="31">
        <v>0</v>
      </c>
      <c r="AM57" s="31">
        <v>8</v>
      </c>
      <c r="AN57" s="31">
        <v>230</v>
      </c>
      <c r="AO57" s="31">
        <v>0</v>
      </c>
      <c r="AP57" s="31">
        <v>5</v>
      </c>
      <c r="AQ57" s="31">
        <v>2</v>
      </c>
      <c r="AR57" s="31">
        <v>0</v>
      </c>
      <c r="AS57" s="31">
        <v>0</v>
      </c>
      <c r="AT57" s="31">
        <v>0</v>
      </c>
      <c r="AU57" s="31">
        <v>0</v>
      </c>
      <c r="AV57" s="31">
        <v>0</v>
      </c>
      <c r="AW57" s="31">
        <v>0</v>
      </c>
      <c r="AX57" s="71">
        <f t="shared" si="7"/>
        <v>269407</v>
      </c>
      <c r="AY57" s="52"/>
      <c r="AZ57" s="34">
        <v>61975</v>
      </c>
      <c r="BA57" s="72">
        <f t="shared" si="8"/>
        <v>403903</v>
      </c>
      <c r="BB57" s="33">
        <f t="shared" si="9"/>
        <v>403903</v>
      </c>
      <c r="BC57" s="73">
        <v>36871</v>
      </c>
      <c r="BD57" s="32">
        <v>367032</v>
      </c>
      <c r="BE57" s="74">
        <v>0</v>
      </c>
      <c r="BF57" s="74">
        <v>0</v>
      </c>
      <c r="BG57" s="32">
        <v>0</v>
      </c>
      <c r="BH57" s="75">
        <v>38355</v>
      </c>
      <c r="BI57" s="52"/>
      <c r="BK57" s="10"/>
      <c r="BL57" s="10"/>
    </row>
    <row r="58" spans="1:64" x14ac:dyDescent="0.3">
      <c r="A58" s="5" t="s">
        <v>69</v>
      </c>
      <c r="B58" s="9" t="s">
        <v>107</v>
      </c>
      <c r="C58" s="31">
        <f t="shared" si="6"/>
        <v>191859</v>
      </c>
      <c r="D58" s="70"/>
      <c r="E58" s="70"/>
      <c r="F58" s="70"/>
      <c r="G58" s="70"/>
      <c r="H58" s="70"/>
      <c r="I58" s="70"/>
      <c r="J58" s="70"/>
      <c r="K58" s="70"/>
      <c r="L58" s="33">
        <v>0</v>
      </c>
      <c r="M58" s="31">
        <v>0</v>
      </c>
      <c r="N58" s="31">
        <v>0</v>
      </c>
      <c r="O58" s="31">
        <v>0</v>
      </c>
      <c r="P58" s="31">
        <v>23</v>
      </c>
      <c r="Q58" s="31">
        <v>517</v>
      </c>
      <c r="R58" s="31">
        <v>14830</v>
      </c>
      <c r="S58" s="31">
        <v>0</v>
      </c>
      <c r="T58" s="31">
        <v>173</v>
      </c>
      <c r="U58" s="31">
        <v>102</v>
      </c>
      <c r="V58" s="31">
        <v>30</v>
      </c>
      <c r="W58" s="31">
        <v>8</v>
      </c>
      <c r="X58" s="31">
        <v>1</v>
      </c>
      <c r="Y58" s="31">
        <v>1</v>
      </c>
      <c r="Z58" s="31">
        <v>17</v>
      </c>
      <c r="AA58" s="31">
        <v>12</v>
      </c>
      <c r="AB58" s="31">
        <v>20</v>
      </c>
      <c r="AC58" s="31">
        <v>1</v>
      </c>
      <c r="AD58" s="31">
        <v>5</v>
      </c>
      <c r="AE58" s="31">
        <v>42</v>
      </c>
      <c r="AF58" s="31">
        <v>31</v>
      </c>
      <c r="AG58" s="31">
        <v>998</v>
      </c>
      <c r="AH58" s="31">
        <v>209</v>
      </c>
      <c r="AI58" s="31">
        <v>75645</v>
      </c>
      <c r="AJ58" s="31">
        <v>343</v>
      </c>
      <c r="AK58" s="31">
        <v>6</v>
      </c>
      <c r="AL58" s="31">
        <v>261</v>
      </c>
      <c r="AM58" s="31">
        <v>446</v>
      </c>
      <c r="AN58" s="31">
        <v>584</v>
      </c>
      <c r="AO58" s="31">
        <v>424</v>
      </c>
      <c r="AP58" s="31">
        <v>241</v>
      </c>
      <c r="AQ58" s="31">
        <v>29</v>
      </c>
      <c r="AR58" s="31">
        <v>1160</v>
      </c>
      <c r="AS58" s="31">
        <v>313</v>
      </c>
      <c r="AT58" s="31">
        <v>0</v>
      </c>
      <c r="AU58" s="31">
        <v>0</v>
      </c>
      <c r="AV58" s="31">
        <v>0</v>
      </c>
      <c r="AW58" s="31">
        <v>0</v>
      </c>
      <c r="AX58" s="71">
        <f t="shared" si="7"/>
        <v>96472</v>
      </c>
      <c r="AY58" s="52"/>
      <c r="AZ58" s="34">
        <v>31697</v>
      </c>
      <c r="BA58" s="72">
        <f t="shared" si="8"/>
        <v>45978</v>
      </c>
      <c r="BB58" s="33">
        <f t="shared" si="9"/>
        <v>45978</v>
      </c>
      <c r="BC58" s="73">
        <v>3029</v>
      </c>
      <c r="BD58" s="32">
        <v>42949</v>
      </c>
      <c r="BE58" s="74">
        <v>0</v>
      </c>
      <c r="BF58" s="74">
        <v>0</v>
      </c>
      <c r="BG58" s="32">
        <v>0</v>
      </c>
      <c r="BH58" s="75">
        <v>17712</v>
      </c>
      <c r="BI58" s="52"/>
      <c r="BK58" s="10"/>
      <c r="BL58" s="10"/>
    </row>
    <row r="59" spans="1:64" x14ac:dyDescent="0.3">
      <c r="A59" s="5" t="s">
        <v>70</v>
      </c>
      <c r="B59" s="9" t="s">
        <v>108</v>
      </c>
      <c r="C59" s="31">
        <f t="shared" si="6"/>
        <v>13908</v>
      </c>
      <c r="D59" s="70"/>
      <c r="E59" s="70"/>
      <c r="F59" s="70"/>
      <c r="G59" s="70"/>
      <c r="H59" s="70"/>
      <c r="I59" s="70"/>
      <c r="J59" s="70"/>
      <c r="K59" s="70"/>
      <c r="L59" s="33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>
        <v>0</v>
      </c>
      <c r="T59" s="31">
        <v>0</v>
      </c>
      <c r="U59" s="31">
        <v>0</v>
      </c>
      <c r="V59" s="31">
        <v>0</v>
      </c>
      <c r="W59" s="31">
        <v>0</v>
      </c>
      <c r="X59" s="31">
        <v>0</v>
      </c>
      <c r="Y59" s="31">
        <v>0</v>
      </c>
      <c r="Z59" s="31">
        <v>0</v>
      </c>
      <c r="AA59" s="31">
        <v>0</v>
      </c>
      <c r="AB59" s="31">
        <v>0</v>
      </c>
      <c r="AC59" s="31">
        <v>0</v>
      </c>
      <c r="AD59" s="31">
        <v>0</v>
      </c>
      <c r="AE59" s="31">
        <v>0</v>
      </c>
      <c r="AF59" s="31">
        <v>0</v>
      </c>
      <c r="AG59" s="31">
        <v>0</v>
      </c>
      <c r="AH59" s="31">
        <v>0</v>
      </c>
      <c r="AI59" s="31">
        <v>8</v>
      </c>
      <c r="AJ59" s="31">
        <v>0</v>
      </c>
      <c r="AK59" s="31">
        <v>0</v>
      </c>
      <c r="AL59" s="31">
        <v>0</v>
      </c>
      <c r="AM59" s="31">
        <v>0</v>
      </c>
      <c r="AN59" s="31">
        <v>0</v>
      </c>
      <c r="AO59" s="31">
        <v>0</v>
      </c>
      <c r="AP59" s="31">
        <v>0</v>
      </c>
      <c r="AQ59" s="31">
        <v>0</v>
      </c>
      <c r="AR59" s="31">
        <v>6</v>
      </c>
      <c r="AS59" s="31">
        <v>0</v>
      </c>
      <c r="AT59" s="31">
        <v>0</v>
      </c>
      <c r="AU59" s="31">
        <v>0</v>
      </c>
      <c r="AV59" s="31">
        <v>0</v>
      </c>
      <c r="AW59" s="31">
        <v>0</v>
      </c>
      <c r="AX59" s="71">
        <f t="shared" si="7"/>
        <v>14</v>
      </c>
      <c r="AY59" s="52"/>
      <c r="AZ59" s="34">
        <v>153</v>
      </c>
      <c r="BA59" s="72">
        <f t="shared" si="8"/>
        <v>13741</v>
      </c>
      <c r="BB59" s="33">
        <f t="shared" si="9"/>
        <v>13741</v>
      </c>
      <c r="BC59" s="73">
        <v>20</v>
      </c>
      <c r="BD59" s="32">
        <v>13721</v>
      </c>
      <c r="BE59" s="74">
        <v>0</v>
      </c>
      <c r="BF59" s="74">
        <v>0</v>
      </c>
      <c r="BG59" s="32">
        <v>0</v>
      </c>
      <c r="BH59" s="75">
        <v>0</v>
      </c>
      <c r="BI59" s="52"/>
      <c r="BK59" s="10"/>
      <c r="BL59" s="10"/>
    </row>
    <row r="60" spans="1:64" x14ac:dyDescent="0.3">
      <c r="A60" s="5" t="s">
        <v>71</v>
      </c>
      <c r="B60" s="9" t="s">
        <v>109</v>
      </c>
      <c r="C60" s="31">
        <f t="shared" si="6"/>
        <v>301654</v>
      </c>
      <c r="D60" s="70"/>
      <c r="E60" s="70"/>
      <c r="F60" s="70"/>
      <c r="G60" s="70"/>
      <c r="H60" s="70"/>
      <c r="I60" s="70"/>
      <c r="J60" s="70"/>
      <c r="K60" s="70"/>
      <c r="L60" s="33">
        <v>0</v>
      </c>
      <c r="M60" s="31">
        <v>0</v>
      </c>
      <c r="N60" s="31">
        <v>0</v>
      </c>
      <c r="O60" s="31">
        <v>0</v>
      </c>
      <c r="P60" s="31">
        <v>9</v>
      </c>
      <c r="Q60" s="31">
        <v>0</v>
      </c>
      <c r="R60" s="31">
        <v>0</v>
      </c>
      <c r="S60" s="31">
        <v>0</v>
      </c>
      <c r="T60" s="31">
        <v>59339</v>
      </c>
      <c r="U60" s="31">
        <v>0</v>
      </c>
      <c r="V60" s="31">
        <v>1201</v>
      </c>
      <c r="W60" s="31">
        <v>0</v>
      </c>
      <c r="X60" s="31">
        <v>0</v>
      </c>
      <c r="Y60" s="31">
        <v>0</v>
      </c>
      <c r="Z60" s="31">
        <v>0</v>
      </c>
      <c r="AA60" s="31">
        <v>0</v>
      </c>
      <c r="AB60" s="31">
        <v>2207</v>
      </c>
      <c r="AC60" s="31">
        <v>51</v>
      </c>
      <c r="AD60" s="31">
        <v>0</v>
      </c>
      <c r="AE60" s="31">
        <v>2</v>
      </c>
      <c r="AF60" s="31">
        <v>59</v>
      </c>
      <c r="AG60" s="31">
        <v>650</v>
      </c>
      <c r="AH60" s="31">
        <v>0</v>
      </c>
      <c r="AI60" s="31">
        <v>1752</v>
      </c>
      <c r="AJ60" s="31">
        <v>340</v>
      </c>
      <c r="AK60" s="31">
        <v>0</v>
      </c>
      <c r="AL60" s="31">
        <v>1</v>
      </c>
      <c r="AM60" s="31">
        <v>1581</v>
      </c>
      <c r="AN60" s="31">
        <v>2119</v>
      </c>
      <c r="AO60" s="31">
        <v>3102</v>
      </c>
      <c r="AP60" s="31">
        <v>14</v>
      </c>
      <c r="AQ60" s="31">
        <v>7405</v>
      </c>
      <c r="AR60" s="31">
        <v>443</v>
      </c>
      <c r="AS60" s="31">
        <v>2048</v>
      </c>
      <c r="AT60" s="31">
        <v>0</v>
      </c>
      <c r="AU60" s="31">
        <v>0</v>
      </c>
      <c r="AV60" s="31">
        <v>0</v>
      </c>
      <c r="AW60" s="31">
        <v>0</v>
      </c>
      <c r="AX60" s="71">
        <f t="shared" si="7"/>
        <v>82323</v>
      </c>
      <c r="AY60" s="52"/>
      <c r="AZ60" s="34">
        <v>36451</v>
      </c>
      <c r="BA60" s="72">
        <f t="shared" si="8"/>
        <v>173228</v>
      </c>
      <c r="BB60" s="33">
        <f t="shared" si="9"/>
        <v>173228</v>
      </c>
      <c r="BC60" s="73">
        <v>566</v>
      </c>
      <c r="BD60" s="32">
        <v>172662</v>
      </c>
      <c r="BE60" s="74">
        <v>0</v>
      </c>
      <c r="BF60" s="74">
        <v>0</v>
      </c>
      <c r="BG60" s="32">
        <v>0</v>
      </c>
      <c r="BH60" s="75">
        <v>9652</v>
      </c>
      <c r="BI60" s="52"/>
      <c r="BK60" s="10"/>
      <c r="BL60" s="10"/>
    </row>
    <row r="61" spans="1:64" x14ac:dyDescent="0.3">
      <c r="A61" s="5" t="s">
        <v>72</v>
      </c>
      <c r="B61" s="9" t="s">
        <v>110</v>
      </c>
      <c r="C61" s="31">
        <f t="shared" si="6"/>
        <v>175624</v>
      </c>
      <c r="D61" s="70"/>
      <c r="E61" s="70"/>
      <c r="F61" s="70"/>
      <c r="G61" s="70"/>
      <c r="H61" s="70"/>
      <c r="I61" s="70"/>
      <c r="J61" s="70"/>
      <c r="K61" s="70"/>
      <c r="L61" s="33">
        <v>47</v>
      </c>
      <c r="M61" s="31">
        <v>59</v>
      </c>
      <c r="N61" s="31">
        <v>4</v>
      </c>
      <c r="O61" s="31">
        <v>9</v>
      </c>
      <c r="P61" s="31">
        <v>1207</v>
      </c>
      <c r="Q61" s="31">
        <v>935</v>
      </c>
      <c r="R61" s="31">
        <v>2247</v>
      </c>
      <c r="S61" s="31">
        <v>0</v>
      </c>
      <c r="T61" s="31">
        <v>19</v>
      </c>
      <c r="U61" s="31">
        <v>21692</v>
      </c>
      <c r="V61" s="31">
        <v>497</v>
      </c>
      <c r="W61" s="31">
        <v>13</v>
      </c>
      <c r="X61" s="31">
        <v>224</v>
      </c>
      <c r="Y61" s="31">
        <v>5054</v>
      </c>
      <c r="Z61" s="31">
        <v>232</v>
      </c>
      <c r="AA61" s="31">
        <v>12</v>
      </c>
      <c r="AB61" s="31">
        <v>23373</v>
      </c>
      <c r="AC61" s="31">
        <v>1083</v>
      </c>
      <c r="AD61" s="31">
        <v>114</v>
      </c>
      <c r="AE61" s="31">
        <v>199</v>
      </c>
      <c r="AF61" s="31">
        <v>28006</v>
      </c>
      <c r="AG61" s="31">
        <v>2968</v>
      </c>
      <c r="AH61" s="31">
        <v>2214</v>
      </c>
      <c r="AI61" s="31">
        <v>682</v>
      </c>
      <c r="AJ61" s="31">
        <v>24871</v>
      </c>
      <c r="AK61" s="31">
        <v>1360</v>
      </c>
      <c r="AL61" s="31">
        <v>712</v>
      </c>
      <c r="AM61" s="31">
        <v>21178</v>
      </c>
      <c r="AN61" s="31">
        <v>2716</v>
      </c>
      <c r="AO61" s="31">
        <v>8751</v>
      </c>
      <c r="AP61" s="31">
        <v>5742</v>
      </c>
      <c r="AQ61" s="31">
        <v>3156</v>
      </c>
      <c r="AR61" s="31">
        <v>339</v>
      </c>
      <c r="AS61" s="31">
        <v>1441</v>
      </c>
      <c r="AT61" s="31">
        <v>0</v>
      </c>
      <c r="AU61" s="31">
        <v>0</v>
      </c>
      <c r="AV61" s="31">
        <v>0</v>
      </c>
      <c r="AW61" s="31">
        <v>0</v>
      </c>
      <c r="AX61" s="71">
        <f t="shared" si="7"/>
        <v>161156</v>
      </c>
      <c r="AY61" s="52"/>
      <c r="AZ61" s="34">
        <v>9290</v>
      </c>
      <c r="BA61" s="72">
        <f t="shared" si="8"/>
        <v>26969</v>
      </c>
      <c r="BB61" s="33">
        <f t="shared" si="9"/>
        <v>26969</v>
      </c>
      <c r="BC61" s="73">
        <v>0</v>
      </c>
      <c r="BD61" s="32">
        <v>26969</v>
      </c>
      <c r="BE61" s="74">
        <v>0</v>
      </c>
      <c r="BF61" s="74">
        <v>0</v>
      </c>
      <c r="BG61" s="32">
        <v>0</v>
      </c>
      <c r="BH61" s="75">
        <v>-21791</v>
      </c>
      <c r="BI61" s="52"/>
      <c r="BK61" s="10"/>
      <c r="BL61" s="10"/>
    </row>
    <row r="62" spans="1:64" x14ac:dyDescent="0.3">
      <c r="A62" s="5" t="s">
        <v>73</v>
      </c>
      <c r="B62" s="9" t="s">
        <v>111</v>
      </c>
      <c r="C62" s="31">
        <f t="shared" si="6"/>
        <v>613105</v>
      </c>
      <c r="D62" s="70"/>
      <c r="E62" s="70"/>
      <c r="F62" s="70"/>
      <c r="G62" s="70"/>
      <c r="H62" s="70"/>
      <c r="I62" s="70"/>
      <c r="J62" s="70"/>
      <c r="K62" s="70"/>
      <c r="L62" s="33">
        <v>28927</v>
      </c>
      <c r="M62" s="31">
        <v>961</v>
      </c>
      <c r="N62" s="31">
        <v>1105</v>
      </c>
      <c r="O62" s="31">
        <v>312</v>
      </c>
      <c r="P62" s="31">
        <v>6372</v>
      </c>
      <c r="Q62" s="31">
        <v>4692</v>
      </c>
      <c r="R62" s="31">
        <v>4275</v>
      </c>
      <c r="S62" s="31">
        <v>0</v>
      </c>
      <c r="T62" s="31">
        <v>1797</v>
      </c>
      <c r="U62" s="31">
        <v>18784</v>
      </c>
      <c r="V62" s="31">
        <v>29738</v>
      </c>
      <c r="W62" s="31">
        <v>2127</v>
      </c>
      <c r="X62" s="31">
        <v>50898</v>
      </c>
      <c r="Y62" s="31">
        <v>28057</v>
      </c>
      <c r="Z62" s="31">
        <v>1382</v>
      </c>
      <c r="AA62" s="31">
        <v>240</v>
      </c>
      <c r="AB62" s="31">
        <v>24446</v>
      </c>
      <c r="AC62" s="31">
        <v>8711</v>
      </c>
      <c r="AD62" s="31">
        <v>47569</v>
      </c>
      <c r="AE62" s="31">
        <v>2635</v>
      </c>
      <c r="AF62" s="31">
        <v>19998</v>
      </c>
      <c r="AG62" s="31">
        <v>22259</v>
      </c>
      <c r="AH62" s="31">
        <v>131953</v>
      </c>
      <c r="AI62" s="31">
        <v>6317</v>
      </c>
      <c r="AJ62" s="31">
        <v>7372</v>
      </c>
      <c r="AK62" s="31">
        <v>1547</v>
      </c>
      <c r="AL62" s="31">
        <v>270</v>
      </c>
      <c r="AM62" s="31">
        <v>10162</v>
      </c>
      <c r="AN62" s="31">
        <v>11756</v>
      </c>
      <c r="AO62" s="31">
        <v>40431</v>
      </c>
      <c r="AP62" s="31">
        <v>3757</v>
      </c>
      <c r="AQ62" s="31">
        <v>4177</v>
      </c>
      <c r="AR62" s="31">
        <v>698</v>
      </c>
      <c r="AS62" s="31">
        <v>9453</v>
      </c>
      <c r="AT62" s="31">
        <v>0</v>
      </c>
      <c r="AU62" s="31">
        <v>0</v>
      </c>
      <c r="AV62" s="31">
        <v>0</v>
      </c>
      <c r="AW62" s="31">
        <v>0</v>
      </c>
      <c r="AX62" s="71">
        <f t="shared" si="7"/>
        <v>533178</v>
      </c>
      <c r="AY62" s="52"/>
      <c r="AZ62" s="34">
        <v>70213</v>
      </c>
      <c r="BA62" s="72">
        <f t="shared" si="8"/>
        <v>119051</v>
      </c>
      <c r="BB62" s="33">
        <f t="shared" si="9"/>
        <v>119051</v>
      </c>
      <c r="BC62" s="73">
        <v>439</v>
      </c>
      <c r="BD62" s="32">
        <v>118612</v>
      </c>
      <c r="BE62" s="74">
        <v>0</v>
      </c>
      <c r="BF62" s="74">
        <v>0</v>
      </c>
      <c r="BG62" s="32">
        <v>0</v>
      </c>
      <c r="BH62" s="75">
        <v>-109337</v>
      </c>
      <c r="BI62" s="52"/>
      <c r="BK62" s="10"/>
      <c r="BL62" s="10"/>
    </row>
    <row r="63" spans="1:64" x14ac:dyDescent="0.3">
      <c r="A63" s="5" t="s">
        <v>74</v>
      </c>
      <c r="B63" s="9" t="s">
        <v>112</v>
      </c>
      <c r="C63" s="31">
        <f t="shared" si="6"/>
        <v>95514</v>
      </c>
      <c r="D63" s="70"/>
      <c r="E63" s="70"/>
      <c r="F63" s="70"/>
      <c r="G63" s="70"/>
      <c r="H63" s="70"/>
      <c r="I63" s="70"/>
      <c r="J63" s="70"/>
      <c r="K63" s="70"/>
      <c r="L63" s="33">
        <v>0</v>
      </c>
      <c r="M63" s="31">
        <v>10</v>
      </c>
      <c r="N63" s="31">
        <v>0</v>
      </c>
      <c r="O63" s="31">
        <v>0</v>
      </c>
      <c r="P63" s="31">
        <v>0</v>
      </c>
      <c r="Q63" s="31">
        <v>80</v>
      </c>
      <c r="R63" s="31">
        <v>0</v>
      </c>
      <c r="S63" s="31">
        <v>0</v>
      </c>
      <c r="T63" s="31">
        <v>0</v>
      </c>
      <c r="U63" s="31">
        <v>0</v>
      </c>
      <c r="V63" s="31">
        <v>0</v>
      </c>
      <c r="W63" s="31">
        <v>20</v>
      </c>
      <c r="X63" s="31">
        <v>0</v>
      </c>
      <c r="Y63" s="31">
        <v>0</v>
      </c>
      <c r="Z63" s="31">
        <v>0</v>
      </c>
      <c r="AA63" s="31">
        <v>0</v>
      </c>
      <c r="AB63" s="31">
        <v>0</v>
      </c>
      <c r="AC63" s="31">
        <v>19</v>
      </c>
      <c r="AD63" s="31">
        <v>49</v>
      </c>
      <c r="AE63" s="31">
        <v>26</v>
      </c>
      <c r="AF63" s="31">
        <v>309</v>
      </c>
      <c r="AG63" s="31">
        <v>0</v>
      </c>
      <c r="AH63" s="31">
        <v>0</v>
      </c>
      <c r="AI63" s="31">
        <v>356</v>
      </c>
      <c r="AJ63" s="31">
        <v>20</v>
      </c>
      <c r="AK63" s="31">
        <v>0</v>
      </c>
      <c r="AL63" s="31">
        <v>0</v>
      </c>
      <c r="AM63" s="31">
        <v>903</v>
      </c>
      <c r="AN63" s="31">
        <v>67</v>
      </c>
      <c r="AO63" s="31">
        <v>200</v>
      </c>
      <c r="AP63" s="31">
        <v>487</v>
      </c>
      <c r="AQ63" s="31">
        <v>8179</v>
      </c>
      <c r="AR63" s="31">
        <v>0</v>
      </c>
      <c r="AS63" s="31">
        <v>0</v>
      </c>
      <c r="AT63" s="31">
        <v>0</v>
      </c>
      <c r="AU63" s="31">
        <v>0</v>
      </c>
      <c r="AV63" s="31">
        <v>0</v>
      </c>
      <c r="AW63" s="31">
        <v>0</v>
      </c>
      <c r="AX63" s="71">
        <f t="shared" si="7"/>
        <v>10725</v>
      </c>
      <c r="AY63" s="52"/>
      <c r="AZ63" s="34">
        <v>933</v>
      </c>
      <c r="BA63" s="72">
        <f t="shared" si="8"/>
        <v>84416</v>
      </c>
      <c r="BB63" s="33">
        <f t="shared" si="9"/>
        <v>84416</v>
      </c>
      <c r="BC63" s="73">
        <v>0</v>
      </c>
      <c r="BD63" s="32">
        <v>84416</v>
      </c>
      <c r="BE63" s="74">
        <v>0</v>
      </c>
      <c r="BF63" s="74">
        <v>0</v>
      </c>
      <c r="BG63" s="32">
        <v>0</v>
      </c>
      <c r="BH63" s="75">
        <v>-560</v>
      </c>
      <c r="BI63" s="52"/>
      <c r="BK63" s="10"/>
      <c r="BL63" s="10"/>
    </row>
    <row r="64" spans="1:64" x14ac:dyDescent="0.3">
      <c r="A64" s="5" t="s">
        <v>75</v>
      </c>
      <c r="B64" s="9" t="s">
        <v>113</v>
      </c>
      <c r="C64" s="31">
        <f t="shared" si="6"/>
        <v>121768</v>
      </c>
      <c r="D64" s="70"/>
      <c r="E64" s="70"/>
      <c r="F64" s="70"/>
      <c r="G64" s="70"/>
      <c r="H64" s="70"/>
      <c r="I64" s="70"/>
      <c r="J64" s="70"/>
      <c r="K64" s="70"/>
      <c r="L64" s="33">
        <v>1335</v>
      </c>
      <c r="M64" s="31">
        <v>15</v>
      </c>
      <c r="N64" s="31">
        <v>0</v>
      </c>
      <c r="O64" s="31">
        <v>0</v>
      </c>
      <c r="P64" s="31">
        <v>395</v>
      </c>
      <c r="Q64" s="31">
        <v>4747</v>
      </c>
      <c r="R64" s="31">
        <v>15915</v>
      </c>
      <c r="S64" s="31">
        <v>0</v>
      </c>
      <c r="T64" s="31">
        <v>803</v>
      </c>
      <c r="U64" s="31">
        <v>198</v>
      </c>
      <c r="V64" s="31">
        <v>6827</v>
      </c>
      <c r="W64" s="31">
        <v>41</v>
      </c>
      <c r="X64" s="31">
        <v>4487</v>
      </c>
      <c r="Y64" s="31">
        <v>2933</v>
      </c>
      <c r="Z64" s="31">
        <v>58</v>
      </c>
      <c r="AA64" s="31">
        <v>0</v>
      </c>
      <c r="AB64" s="31">
        <v>417</v>
      </c>
      <c r="AC64" s="31">
        <v>2178</v>
      </c>
      <c r="AD64" s="31">
        <v>1406</v>
      </c>
      <c r="AE64" s="31">
        <v>124</v>
      </c>
      <c r="AF64" s="31">
        <v>1519</v>
      </c>
      <c r="AG64" s="31">
        <v>10004</v>
      </c>
      <c r="AH64" s="31">
        <v>36</v>
      </c>
      <c r="AI64" s="31">
        <v>156</v>
      </c>
      <c r="AJ64" s="31">
        <v>240</v>
      </c>
      <c r="AK64" s="31">
        <v>11</v>
      </c>
      <c r="AL64" s="31">
        <v>2</v>
      </c>
      <c r="AM64" s="31">
        <v>4014</v>
      </c>
      <c r="AN64" s="31">
        <v>117</v>
      </c>
      <c r="AO64" s="31">
        <v>1</v>
      </c>
      <c r="AP64" s="31">
        <v>3</v>
      </c>
      <c r="AQ64" s="31">
        <v>71</v>
      </c>
      <c r="AR64" s="31">
        <v>9</v>
      </c>
      <c r="AS64" s="31">
        <v>83</v>
      </c>
      <c r="AT64" s="31">
        <v>0</v>
      </c>
      <c r="AU64" s="31">
        <v>0</v>
      </c>
      <c r="AV64" s="31">
        <v>0</v>
      </c>
      <c r="AW64" s="31">
        <v>0</v>
      </c>
      <c r="AX64" s="71">
        <f t="shared" si="7"/>
        <v>58145</v>
      </c>
      <c r="AY64" s="52"/>
      <c r="AZ64" s="34">
        <v>49372</v>
      </c>
      <c r="BA64" s="72">
        <f t="shared" si="8"/>
        <v>13483</v>
      </c>
      <c r="BB64" s="33">
        <f t="shared" si="9"/>
        <v>13483</v>
      </c>
      <c r="BC64" s="73">
        <v>0</v>
      </c>
      <c r="BD64" s="32">
        <v>13483</v>
      </c>
      <c r="BE64" s="74">
        <v>0</v>
      </c>
      <c r="BF64" s="74">
        <v>0</v>
      </c>
      <c r="BG64" s="32">
        <v>1</v>
      </c>
      <c r="BH64" s="75">
        <v>767</v>
      </c>
      <c r="BI64" s="52"/>
      <c r="BK64" s="10"/>
      <c r="BL64" s="10"/>
    </row>
    <row r="65" spans="1:64" x14ac:dyDescent="0.3">
      <c r="A65" s="5" t="s">
        <v>76</v>
      </c>
      <c r="B65" s="9" t="s">
        <v>114</v>
      </c>
      <c r="C65" s="31">
        <f t="shared" si="6"/>
        <v>235382</v>
      </c>
      <c r="D65" s="70"/>
      <c r="E65" s="70"/>
      <c r="F65" s="70"/>
      <c r="G65" s="70"/>
      <c r="H65" s="70"/>
      <c r="I65" s="70"/>
      <c r="J65" s="70"/>
      <c r="K65" s="70"/>
      <c r="L65" s="33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141</v>
      </c>
      <c r="S65" s="31">
        <v>0</v>
      </c>
      <c r="T65" s="31">
        <v>0</v>
      </c>
      <c r="U65" s="31">
        <v>0</v>
      </c>
      <c r="V65" s="31">
        <v>0</v>
      </c>
      <c r="W65" s="31">
        <v>0</v>
      </c>
      <c r="X65" s="31">
        <v>0</v>
      </c>
      <c r="Y65" s="31">
        <v>50490</v>
      </c>
      <c r="Z65" s="31">
        <v>552</v>
      </c>
      <c r="AA65" s="31">
        <v>0</v>
      </c>
      <c r="AB65" s="31">
        <v>226</v>
      </c>
      <c r="AC65" s="31">
        <v>0</v>
      </c>
      <c r="AD65" s="31">
        <v>0</v>
      </c>
      <c r="AE65" s="31">
        <v>20</v>
      </c>
      <c r="AF65" s="31">
        <v>108764</v>
      </c>
      <c r="AG65" s="31">
        <v>0</v>
      </c>
      <c r="AH65" s="31">
        <v>0</v>
      </c>
      <c r="AI65" s="31">
        <v>169</v>
      </c>
      <c r="AJ65" s="31">
        <v>0</v>
      </c>
      <c r="AK65" s="31">
        <v>0</v>
      </c>
      <c r="AL65" s="31">
        <v>0</v>
      </c>
      <c r="AM65" s="31">
        <v>0</v>
      </c>
      <c r="AN65" s="31">
        <v>0</v>
      </c>
      <c r="AO65" s="31">
        <v>0</v>
      </c>
      <c r="AP65" s="31">
        <v>1</v>
      </c>
      <c r="AQ65" s="31">
        <v>0</v>
      </c>
      <c r="AR65" s="31">
        <v>0</v>
      </c>
      <c r="AS65" s="31">
        <v>0</v>
      </c>
      <c r="AT65" s="31">
        <v>0</v>
      </c>
      <c r="AU65" s="31">
        <v>0</v>
      </c>
      <c r="AV65" s="31">
        <v>0</v>
      </c>
      <c r="AW65" s="31">
        <v>0</v>
      </c>
      <c r="AX65" s="71">
        <f t="shared" si="7"/>
        <v>160363</v>
      </c>
      <c r="AY65" s="52"/>
      <c r="AZ65" s="34">
        <v>55302</v>
      </c>
      <c r="BA65" s="72">
        <f t="shared" si="8"/>
        <v>11757</v>
      </c>
      <c r="BB65" s="33">
        <f t="shared" si="9"/>
        <v>11757</v>
      </c>
      <c r="BC65" s="73">
        <v>0</v>
      </c>
      <c r="BD65" s="32">
        <v>11757</v>
      </c>
      <c r="BE65" s="74">
        <v>0</v>
      </c>
      <c r="BF65" s="74">
        <v>0</v>
      </c>
      <c r="BG65" s="32">
        <v>0</v>
      </c>
      <c r="BH65" s="75">
        <v>7960</v>
      </c>
      <c r="BI65" s="52"/>
      <c r="BK65" s="10"/>
      <c r="BL65" s="10"/>
    </row>
    <row r="66" spans="1:64" x14ac:dyDescent="0.3">
      <c r="A66" s="5" t="s">
        <v>77</v>
      </c>
      <c r="B66" s="9" t="s">
        <v>115</v>
      </c>
      <c r="C66" s="31">
        <f t="shared" si="6"/>
        <v>166932</v>
      </c>
      <c r="D66" s="70"/>
      <c r="E66" s="70"/>
      <c r="F66" s="70"/>
      <c r="G66" s="70"/>
      <c r="H66" s="70"/>
      <c r="I66" s="70"/>
      <c r="J66" s="70"/>
      <c r="K66" s="70"/>
      <c r="L66" s="33">
        <v>747</v>
      </c>
      <c r="M66" s="31">
        <v>38</v>
      </c>
      <c r="N66" s="31">
        <v>16</v>
      </c>
      <c r="O66" s="31">
        <v>38</v>
      </c>
      <c r="P66" s="31">
        <v>593</v>
      </c>
      <c r="Q66" s="31">
        <v>1153</v>
      </c>
      <c r="R66" s="31">
        <v>1800</v>
      </c>
      <c r="S66" s="31">
        <v>0</v>
      </c>
      <c r="T66" s="31">
        <v>342</v>
      </c>
      <c r="U66" s="31">
        <v>1027</v>
      </c>
      <c r="V66" s="31">
        <v>318</v>
      </c>
      <c r="W66" s="31">
        <v>29</v>
      </c>
      <c r="X66" s="31">
        <v>381</v>
      </c>
      <c r="Y66" s="31">
        <v>3366</v>
      </c>
      <c r="Z66" s="31">
        <v>38224</v>
      </c>
      <c r="AA66" s="31">
        <v>16</v>
      </c>
      <c r="AB66" s="31">
        <v>365</v>
      </c>
      <c r="AC66" s="31">
        <v>6863</v>
      </c>
      <c r="AD66" s="31">
        <v>903</v>
      </c>
      <c r="AE66" s="31">
        <v>707</v>
      </c>
      <c r="AF66" s="31">
        <v>4023</v>
      </c>
      <c r="AG66" s="31">
        <v>2446</v>
      </c>
      <c r="AH66" s="31">
        <v>2394</v>
      </c>
      <c r="AI66" s="31">
        <v>1367</v>
      </c>
      <c r="AJ66" s="31">
        <v>1902</v>
      </c>
      <c r="AK66" s="31">
        <v>28</v>
      </c>
      <c r="AL66" s="31">
        <v>45</v>
      </c>
      <c r="AM66" s="31">
        <v>1534</v>
      </c>
      <c r="AN66" s="31">
        <v>1233</v>
      </c>
      <c r="AO66" s="31">
        <v>354</v>
      </c>
      <c r="AP66" s="31">
        <v>414</v>
      </c>
      <c r="AQ66" s="31">
        <v>165</v>
      </c>
      <c r="AR66" s="31">
        <v>314</v>
      </c>
      <c r="AS66" s="31">
        <v>311</v>
      </c>
      <c r="AT66" s="31">
        <v>0</v>
      </c>
      <c r="AU66" s="31">
        <v>0</v>
      </c>
      <c r="AV66" s="31">
        <v>0</v>
      </c>
      <c r="AW66" s="31">
        <v>0</v>
      </c>
      <c r="AX66" s="71">
        <f t="shared" si="7"/>
        <v>73456</v>
      </c>
      <c r="AY66" s="52"/>
      <c r="AZ66" s="34">
        <v>33284</v>
      </c>
      <c r="BA66" s="72">
        <f t="shared" si="8"/>
        <v>7987</v>
      </c>
      <c r="BB66" s="33">
        <f t="shared" si="9"/>
        <v>7987</v>
      </c>
      <c r="BC66" s="73">
        <v>0</v>
      </c>
      <c r="BD66" s="32">
        <v>7987</v>
      </c>
      <c r="BE66" s="74">
        <v>0</v>
      </c>
      <c r="BF66" s="74">
        <v>0</v>
      </c>
      <c r="BG66" s="32">
        <v>52460</v>
      </c>
      <c r="BH66" s="75">
        <v>-255</v>
      </c>
      <c r="BI66" s="52"/>
      <c r="BK66" s="10"/>
      <c r="BL66" s="10"/>
    </row>
    <row r="67" spans="1:64" x14ac:dyDescent="0.3">
      <c r="A67" s="5" t="s">
        <v>78</v>
      </c>
      <c r="B67" s="9" t="s">
        <v>116</v>
      </c>
      <c r="C67" s="31">
        <f t="shared" si="6"/>
        <v>292832</v>
      </c>
      <c r="D67" s="70"/>
      <c r="E67" s="70"/>
      <c r="F67" s="70"/>
      <c r="G67" s="70"/>
      <c r="H67" s="70"/>
      <c r="I67" s="70"/>
      <c r="J67" s="70"/>
      <c r="K67" s="70"/>
      <c r="L67" s="33">
        <v>43</v>
      </c>
      <c r="M67" s="31">
        <v>31</v>
      </c>
      <c r="N67" s="31">
        <v>3</v>
      </c>
      <c r="O67" s="31">
        <v>6</v>
      </c>
      <c r="P67" s="31">
        <v>665</v>
      </c>
      <c r="Q67" s="31">
        <v>429</v>
      </c>
      <c r="R67" s="31">
        <v>911</v>
      </c>
      <c r="S67" s="31">
        <v>0</v>
      </c>
      <c r="T67" s="31">
        <v>17</v>
      </c>
      <c r="U67" s="31">
        <v>2412</v>
      </c>
      <c r="V67" s="31">
        <v>262</v>
      </c>
      <c r="W67" s="31">
        <v>7</v>
      </c>
      <c r="X67" s="31">
        <v>125</v>
      </c>
      <c r="Y67" s="31">
        <v>2811</v>
      </c>
      <c r="Z67" s="31">
        <v>135</v>
      </c>
      <c r="AA67" s="31">
        <v>11351</v>
      </c>
      <c r="AB67" s="31">
        <v>125</v>
      </c>
      <c r="AC67" s="31">
        <v>15221</v>
      </c>
      <c r="AD67" s="31">
        <v>506</v>
      </c>
      <c r="AE67" s="31">
        <v>143</v>
      </c>
      <c r="AF67" s="31">
        <v>2346</v>
      </c>
      <c r="AG67" s="31">
        <v>1227</v>
      </c>
      <c r="AH67" s="31">
        <v>1514</v>
      </c>
      <c r="AI67" s="31">
        <v>427</v>
      </c>
      <c r="AJ67" s="31">
        <v>7830</v>
      </c>
      <c r="AK67" s="31">
        <v>293</v>
      </c>
      <c r="AL67" s="31">
        <v>229</v>
      </c>
      <c r="AM67" s="31">
        <v>2377</v>
      </c>
      <c r="AN67" s="31">
        <v>477</v>
      </c>
      <c r="AO67" s="31">
        <v>1083</v>
      </c>
      <c r="AP67" s="31">
        <v>545</v>
      </c>
      <c r="AQ67" s="31">
        <v>2280</v>
      </c>
      <c r="AR67" s="31">
        <v>207</v>
      </c>
      <c r="AS67" s="31">
        <v>600</v>
      </c>
      <c r="AT67" s="31">
        <v>0</v>
      </c>
      <c r="AU67" s="31">
        <v>0</v>
      </c>
      <c r="AV67" s="31">
        <v>0</v>
      </c>
      <c r="AW67" s="31">
        <v>0</v>
      </c>
      <c r="AX67" s="71">
        <f t="shared" si="7"/>
        <v>56638</v>
      </c>
      <c r="AY67" s="52"/>
      <c r="AZ67" s="34">
        <v>48456</v>
      </c>
      <c r="BA67" s="72">
        <f t="shared" si="8"/>
        <v>32393</v>
      </c>
      <c r="BB67" s="33">
        <f t="shared" si="9"/>
        <v>32393</v>
      </c>
      <c r="BC67" s="73">
        <v>0</v>
      </c>
      <c r="BD67" s="32">
        <v>32393</v>
      </c>
      <c r="BE67" s="74">
        <v>0</v>
      </c>
      <c r="BF67" s="74">
        <v>0</v>
      </c>
      <c r="BG67" s="32">
        <v>149560</v>
      </c>
      <c r="BH67" s="75">
        <v>5785</v>
      </c>
      <c r="BI67" s="52"/>
      <c r="BK67" s="10"/>
      <c r="BL67" s="10"/>
    </row>
    <row r="68" spans="1:64" x14ac:dyDescent="0.3">
      <c r="A68" s="5" t="s">
        <v>79</v>
      </c>
      <c r="B68" s="9" t="s">
        <v>117</v>
      </c>
      <c r="C68" s="31">
        <f t="shared" si="6"/>
        <v>121405</v>
      </c>
      <c r="D68" s="70"/>
      <c r="E68" s="70"/>
      <c r="F68" s="70"/>
      <c r="G68" s="70"/>
      <c r="H68" s="70"/>
      <c r="I68" s="70"/>
      <c r="J68" s="70"/>
      <c r="K68" s="70"/>
      <c r="L68" s="33">
        <v>22</v>
      </c>
      <c r="M68" s="31">
        <v>17</v>
      </c>
      <c r="N68" s="31">
        <v>4</v>
      </c>
      <c r="O68" s="31">
        <v>3</v>
      </c>
      <c r="P68" s="31">
        <v>351</v>
      </c>
      <c r="Q68" s="31">
        <v>228</v>
      </c>
      <c r="R68" s="31">
        <v>486</v>
      </c>
      <c r="S68" s="31">
        <v>2</v>
      </c>
      <c r="T68" s="31">
        <v>2851</v>
      </c>
      <c r="U68" s="31">
        <v>4738</v>
      </c>
      <c r="V68" s="31">
        <v>1321</v>
      </c>
      <c r="W68" s="31">
        <v>10</v>
      </c>
      <c r="X68" s="31">
        <v>68</v>
      </c>
      <c r="Y68" s="31">
        <v>2027</v>
      </c>
      <c r="Z68" s="31">
        <v>511</v>
      </c>
      <c r="AA68" s="31">
        <v>7</v>
      </c>
      <c r="AB68" s="31">
        <v>23</v>
      </c>
      <c r="AC68" s="31">
        <v>535</v>
      </c>
      <c r="AD68" s="31">
        <v>100</v>
      </c>
      <c r="AE68" s="31">
        <v>369</v>
      </c>
      <c r="AF68" s="31">
        <v>1053</v>
      </c>
      <c r="AG68" s="31">
        <v>267</v>
      </c>
      <c r="AH68" s="31">
        <v>1837</v>
      </c>
      <c r="AI68" s="31">
        <v>334</v>
      </c>
      <c r="AJ68" s="31">
        <v>2635</v>
      </c>
      <c r="AK68" s="31">
        <v>175</v>
      </c>
      <c r="AL68" s="31">
        <v>58</v>
      </c>
      <c r="AM68" s="31">
        <v>1664</v>
      </c>
      <c r="AN68" s="31">
        <v>172</v>
      </c>
      <c r="AO68" s="31">
        <v>2766</v>
      </c>
      <c r="AP68" s="31">
        <v>4619</v>
      </c>
      <c r="AQ68" s="31">
        <v>3506</v>
      </c>
      <c r="AR68" s="31">
        <v>203</v>
      </c>
      <c r="AS68" s="31">
        <v>2659</v>
      </c>
      <c r="AT68" s="31">
        <v>0</v>
      </c>
      <c r="AU68" s="31">
        <v>0</v>
      </c>
      <c r="AV68" s="31">
        <v>0</v>
      </c>
      <c r="AW68" s="31">
        <v>0</v>
      </c>
      <c r="AX68" s="71">
        <f t="shared" si="7"/>
        <v>35621</v>
      </c>
      <c r="AY68" s="52"/>
      <c r="AZ68" s="34">
        <v>15671</v>
      </c>
      <c r="BA68" s="72">
        <f t="shared" si="8"/>
        <v>28436</v>
      </c>
      <c r="BB68" s="33">
        <f t="shared" si="9"/>
        <v>28436</v>
      </c>
      <c r="BC68" s="73">
        <v>0</v>
      </c>
      <c r="BD68" s="32">
        <v>28436</v>
      </c>
      <c r="BE68" s="74">
        <v>0</v>
      </c>
      <c r="BF68" s="74">
        <v>0</v>
      </c>
      <c r="BG68" s="32">
        <v>34822</v>
      </c>
      <c r="BH68" s="75">
        <v>6855</v>
      </c>
      <c r="BI68" s="52"/>
      <c r="BK68" s="10"/>
      <c r="BL68" s="10"/>
    </row>
    <row r="69" spans="1:64" x14ac:dyDescent="0.3">
      <c r="A69" s="5" t="s">
        <v>80</v>
      </c>
      <c r="B69" s="9" t="s">
        <v>118</v>
      </c>
      <c r="C69" s="31">
        <f t="shared" si="6"/>
        <v>73914</v>
      </c>
      <c r="D69" s="70"/>
      <c r="E69" s="70"/>
      <c r="F69" s="70"/>
      <c r="G69" s="70"/>
      <c r="H69" s="70"/>
      <c r="I69" s="70"/>
      <c r="J69" s="70"/>
      <c r="K69" s="70"/>
      <c r="L69" s="33">
        <v>294</v>
      </c>
      <c r="M69" s="31">
        <v>8</v>
      </c>
      <c r="N69" s="31">
        <v>7</v>
      </c>
      <c r="O69" s="31">
        <v>11</v>
      </c>
      <c r="P69" s="31">
        <v>208</v>
      </c>
      <c r="Q69" s="31">
        <v>751</v>
      </c>
      <c r="R69" s="31">
        <v>302</v>
      </c>
      <c r="S69" s="31">
        <v>0</v>
      </c>
      <c r="T69" s="31">
        <v>134</v>
      </c>
      <c r="U69" s="31">
        <v>1016</v>
      </c>
      <c r="V69" s="31">
        <v>181</v>
      </c>
      <c r="W69" s="31">
        <v>14</v>
      </c>
      <c r="X69" s="31">
        <v>175</v>
      </c>
      <c r="Y69" s="31">
        <v>2435</v>
      </c>
      <c r="Z69" s="31">
        <v>353</v>
      </c>
      <c r="AA69" s="31">
        <v>55</v>
      </c>
      <c r="AB69" s="31">
        <v>62</v>
      </c>
      <c r="AC69" s="31">
        <v>371</v>
      </c>
      <c r="AD69" s="31">
        <v>7171</v>
      </c>
      <c r="AE69" s="31">
        <v>335</v>
      </c>
      <c r="AF69" s="31">
        <v>6786</v>
      </c>
      <c r="AG69" s="31">
        <v>4239</v>
      </c>
      <c r="AH69" s="31">
        <v>12586</v>
      </c>
      <c r="AI69" s="31">
        <v>910</v>
      </c>
      <c r="AJ69" s="31">
        <v>6069</v>
      </c>
      <c r="AK69" s="31">
        <v>1453</v>
      </c>
      <c r="AL69" s="31">
        <v>507</v>
      </c>
      <c r="AM69" s="31">
        <v>4622</v>
      </c>
      <c r="AN69" s="31">
        <v>1422</v>
      </c>
      <c r="AO69" s="31">
        <v>73</v>
      </c>
      <c r="AP69" s="31">
        <v>1180</v>
      </c>
      <c r="AQ69" s="31">
        <v>1978</v>
      </c>
      <c r="AR69" s="31">
        <v>539</v>
      </c>
      <c r="AS69" s="31">
        <v>195</v>
      </c>
      <c r="AT69" s="31">
        <v>0</v>
      </c>
      <c r="AU69" s="31">
        <v>0</v>
      </c>
      <c r="AV69" s="31">
        <v>0</v>
      </c>
      <c r="AW69" s="31">
        <v>0</v>
      </c>
      <c r="AX69" s="71">
        <f t="shared" si="7"/>
        <v>56442</v>
      </c>
      <c r="AY69" s="52"/>
      <c r="AZ69" s="34">
        <v>454</v>
      </c>
      <c r="BA69" s="72">
        <f t="shared" si="8"/>
        <v>0</v>
      </c>
      <c r="BB69" s="33">
        <f t="shared" si="9"/>
        <v>0</v>
      </c>
      <c r="BC69" s="73">
        <v>0</v>
      </c>
      <c r="BD69" s="32">
        <v>0</v>
      </c>
      <c r="BE69" s="74">
        <v>0</v>
      </c>
      <c r="BF69" s="74">
        <v>0</v>
      </c>
      <c r="BG69" s="32">
        <v>16806</v>
      </c>
      <c r="BH69" s="75">
        <v>212</v>
      </c>
      <c r="BI69" s="52"/>
      <c r="BK69" s="10"/>
      <c r="BL69" s="10"/>
    </row>
    <row r="70" spans="1:64" x14ac:dyDescent="0.3">
      <c r="A70" s="5" t="s">
        <v>81</v>
      </c>
      <c r="B70" s="9" t="s">
        <v>119</v>
      </c>
      <c r="C70" s="31">
        <f t="shared" si="6"/>
        <v>270295</v>
      </c>
      <c r="D70" s="70"/>
      <c r="E70" s="70"/>
      <c r="F70" s="70"/>
      <c r="G70" s="70"/>
      <c r="H70" s="70"/>
      <c r="I70" s="70"/>
      <c r="J70" s="70"/>
      <c r="K70" s="70"/>
      <c r="L70" s="33">
        <v>977</v>
      </c>
      <c r="M70" s="31">
        <v>23</v>
      </c>
      <c r="N70" s="31">
        <v>103</v>
      </c>
      <c r="O70" s="31">
        <v>24</v>
      </c>
      <c r="P70" s="31">
        <v>2976</v>
      </c>
      <c r="Q70" s="31">
        <v>3900</v>
      </c>
      <c r="R70" s="31">
        <v>2714</v>
      </c>
      <c r="S70" s="31">
        <v>0</v>
      </c>
      <c r="T70" s="31">
        <v>1577</v>
      </c>
      <c r="U70" s="31">
        <v>2687</v>
      </c>
      <c r="V70" s="31">
        <v>963</v>
      </c>
      <c r="W70" s="31">
        <v>124</v>
      </c>
      <c r="X70" s="31">
        <v>3654</v>
      </c>
      <c r="Y70" s="31">
        <v>5418</v>
      </c>
      <c r="Z70" s="31">
        <v>2318</v>
      </c>
      <c r="AA70" s="31">
        <v>355</v>
      </c>
      <c r="AB70" s="31">
        <v>826</v>
      </c>
      <c r="AC70" s="31">
        <v>2203</v>
      </c>
      <c r="AD70" s="31">
        <v>54969</v>
      </c>
      <c r="AE70" s="31">
        <v>2121</v>
      </c>
      <c r="AF70" s="31">
        <v>1773</v>
      </c>
      <c r="AG70" s="31">
        <v>11100</v>
      </c>
      <c r="AH70" s="31">
        <v>3954</v>
      </c>
      <c r="AI70" s="31">
        <v>6264</v>
      </c>
      <c r="AJ70" s="31">
        <v>6414</v>
      </c>
      <c r="AK70" s="31">
        <v>3724</v>
      </c>
      <c r="AL70" s="31">
        <v>424</v>
      </c>
      <c r="AM70" s="31">
        <v>4084</v>
      </c>
      <c r="AN70" s="31">
        <v>849</v>
      </c>
      <c r="AO70" s="31">
        <v>4349</v>
      </c>
      <c r="AP70" s="31">
        <v>2722</v>
      </c>
      <c r="AQ70" s="31">
        <v>5227</v>
      </c>
      <c r="AR70" s="31">
        <v>919</v>
      </c>
      <c r="AS70" s="31">
        <v>2595</v>
      </c>
      <c r="AT70" s="31">
        <v>0</v>
      </c>
      <c r="AU70" s="31">
        <v>0</v>
      </c>
      <c r="AV70" s="31">
        <v>0</v>
      </c>
      <c r="AW70" s="31">
        <v>0</v>
      </c>
      <c r="AX70" s="71">
        <f t="shared" si="7"/>
        <v>142330</v>
      </c>
      <c r="AY70" s="52"/>
      <c r="AZ70" s="34">
        <v>73187</v>
      </c>
      <c r="BA70" s="72">
        <f t="shared" si="8"/>
        <v>54778</v>
      </c>
      <c r="BB70" s="33">
        <f t="shared" si="9"/>
        <v>54778</v>
      </c>
      <c r="BC70" s="73">
        <v>55</v>
      </c>
      <c r="BD70" s="32">
        <v>54723</v>
      </c>
      <c r="BE70" s="74">
        <v>0</v>
      </c>
      <c r="BF70" s="74">
        <v>0</v>
      </c>
      <c r="BG70" s="32">
        <v>0</v>
      </c>
      <c r="BH70" s="75">
        <v>0</v>
      </c>
      <c r="BI70" s="52"/>
      <c r="BK70" s="10"/>
      <c r="BL70" s="10"/>
    </row>
    <row r="71" spans="1:64" x14ac:dyDescent="0.3">
      <c r="A71" s="5" t="s">
        <v>82</v>
      </c>
      <c r="B71" s="9" t="s">
        <v>120</v>
      </c>
      <c r="C71" s="31">
        <f t="shared" si="6"/>
        <v>89391</v>
      </c>
      <c r="D71" s="70"/>
      <c r="E71" s="70"/>
      <c r="F71" s="70"/>
      <c r="G71" s="70"/>
      <c r="H71" s="70"/>
      <c r="I71" s="70"/>
      <c r="J71" s="70"/>
      <c r="K71" s="70"/>
      <c r="L71" s="33">
        <v>31</v>
      </c>
      <c r="M71" s="31">
        <v>0</v>
      </c>
      <c r="N71" s="31">
        <v>2</v>
      </c>
      <c r="O71" s="31">
        <v>0</v>
      </c>
      <c r="P71" s="31">
        <v>16</v>
      </c>
      <c r="Q71" s="31">
        <v>386</v>
      </c>
      <c r="R71" s="31">
        <v>1294</v>
      </c>
      <c r="S71" s="31">
        <v>0</v>
      </c>
      <c r="T71" s="31">
        <v>524</v>
      </c>
      <c r="U71" s="31">
        <v>133</v>
      </c>
      <c r="V71" s="31">
        <v>381</v>
      </c>
      <c r="W71" s="31">
        <v>24</v>
      </c>
      <c r="X71" s="31">
        <v>211</v>
      </c>
      <c r="Y71" s="31">
        <v>322</v>
      </c>
      <c r="Z71" s="31">
        <v>43</v>
      </c>
      <c r="AA71" s="31">
        <v>91</v>
      </c>
      <c r="AB71" s="31">
        <v>398</v>
      </c>
      <c r="AC71" s="31">
        <v>24</v>
      </c>
      <c r="AD71" s="31">
        <v>99</v>
      </c>
      <c r="AE71" s="31">
        <v>13</v>
      </c>
      <c r="AF71" s="31">
        <v>893</v>
      </c>
      <c r="AG71" s="31">
        <v>1720</v>
      </c>
      <c r="AH71" s="31">
        <v>665</v>
      </c>
      <c r="AI71" s="31">
        <v>3322</v>
      </c>
      <c r="AJ71" s="31">
        <v>167</v>
      </c>
      <c r="AK71" s="31">
        <v>276</v>
      </c>
      <c r="AL71" s="31">
        <v>55</v>
      </c>
      <c r="AM71" s="31">
        <v>400</v>
      </c>
      <c r="AN71" s="31">
        <v>318</v>
      </c>
      <c r="AO71" s="31">
        <v>2254</v>
      </c>
      <c r="AP71" s="31">
        <v>873</v>
      </c>
      <c r="AQ71" s="31">
        <v>856</v>
      </c>
      <c r="AR71" s="31">
        <v>8</v>
      </c>
      <c r="AS71" s="31">
        <v>4467</v>
      </c>
      <c r="AT71" s="31">
        <v>0</v>
      </c>
      <c r="AU71" s="31">
        <v>0</v>
      </c>
      <c r="AV71" s="31">
        <v>0</v>
      </c>
      <c r="AW71" s="31">
        <v>0</v>
      </c>
      <c r="AX71" s="71">
        <f t="shared" si="7"/>
        <v>20266</v>
      </c>
      <c r="AY71" s="52"/>
      <c r="AZ71" s="34">
        <v>57</v>
      </c>
      <c r="BA71" s="72">
        <f t="shared" si="8"/>
        <v>69672</v>
      </c>
      <c r="BB71" s="33">
        <f t="shared" si="9"/>
        <v>68735</v>
      </c>
      <c r="BC71" s="73">
        <v>30044</v>
      </c>
      <c r="BD71" s="32">
        <v>38691</v>
      </c>
      <c r="BE71" s="74">
        <v>937</v>
      </c>
      <c r="BF71" s="74">
        <v>0</v>
      </c>
      <c r="BG71" s="32">
        <v>0</v>
      </c>
      <c r="BH71" s="75">
        <v>-604</v>
      </c>
      <c r="BI71" s="52"/>
      <c r="BK71" s="10"/>
      <c r="BL71" s="10"/>
    </row>
    <row r="72" spans="1:64" x14ac:dyDescent="0.3">
      <c r="A72" s="5" t="s">
        <v>83</v>
      </c>
      <c r="B72" s="9" t="s">
        <v>121</v>
      </c>
      <c r="C72" s="31">
        <f t="shared" si="6"/>
        <v>385024</v>
      </c>
      <c r="D72" s="70"/>
      <c r="E72" s="70"/>
      <c r="F72" s="70"/>
      <c r="G72" s="70"/>
      <c r="H72" s="70"/>
      <c r="I72" s="70"/>
      <c r="J72" s="70"/>
      <c r="K72" s="70"/>
      <c r="L72" s="33">
        <v>143</v>
      </c>
      <c r="M72" s="31">
        <v>12</v>
      </c>
      <c r="N72" s="31">
        <v>3</v>
      </c>
      <c r="O72" s="31">
        <v>0</v>
      </c>
      <c r="P72" s="31">
        <v>328</v>
      </c>
      <c r="Q72" s="31">
        <v>437</v>
      </c>
      <c r="R72" s="31">
        <v>665</v>
      </c>
      <c r="S72" s="31">
        <v>0</v>
      </c>
      <c r="T72" s="31">
        <v>23</v>
      </c>
      <c r="U72" s="31">
        <v>275</v>
      </c>
      <c r="V72" s="31">
        <v>81</v>
      </c>
      <c r="W72" s="31">
        <v>60</v>
      </c>
      <c r="X72" s="31">
        <v>163</v>
      </c>
      <c r="Y72" s="31">
        <v>405</v>
      </c>
      <c r="Z72" s="31">
        <v>90</v>
      </c>
      <c r="AA72" s="31">
        <v>0</v>
      </c>
      <c r="AB72" s="31">
        <v>18</v>
      </c>
      <c r="AC72" s="31">
        <v>94</v>
      </c>
      <c r="AD72" s="31">
        <v>105</v>
      </c>
      <c r="AE72" s="31">
        <v>320</v>
      </c>
      <c r="AF72" s="31">
        <v>283</v>
      </c>
      <c r="AG72" s="31">
        <v>3172</v>
      </c>
      <c r="AH72" s="31">
        <v>2945</v>
      </c>
      <c r="AI72" s="31">
        <v>454</v>
      </c>
      <c r="AJ72" s="31">
        <v>3048</v>
      </c>
      <c r="AK72" s="31">
        <v>1278</v>
      </c>
      <c r="AL72" s="31">
        <v>2546</v>
      </c>
      <c r="AM72" s="31">
        <v>2181</v>
      </c>
      <c r="AN72" s="31">
        <v>289</v>
      </c>
      <c r="AO72" s="31">
        <v>62</v>
      </c>
      <c r="AP72" s="31">
        <v>960</v>
      </c>
      <c r="AQ72" s="31">
        <v>762</v>
      </c>
      <c r="AR72" s="31">
        <v>212</v>
      </c>
      <c r="AS72" s="31">
        <v>281</v>
      </c>
      <c r="AT72" s="31">
        <v>0</v>
      </c>
      <c r="AU72" s="31">
        <v>0</v>
      </c>
      <c r="AV72" s="31">
        <v>0</v>
      </c>
      <c r="AW72" s="31">
        <v>0</v>
      </c>
      <c r="AX72" s="71">
        <f t="shared" si="7"/>
        <v>21695</v>
      </c>
      <c r="AY72" s="52"/>
      <c r="AZ72" s="34">
        <v>1520</v>
      </c>
      <c r="BA72" s="72">
        <f t="shared" si="8"/>
        <v>4205</v>
      </c>
      <c r="BB72" s="33">
        <f t="shared" si="9"/>
        <v>4205</v>
      </c>
      <c r="BC72" s="73">
        <v>0</v>
      </c>
      <c r="BD72" s="32">
        <v>4205</v>
      </c>
      <c r="BE72" s="74">
        <v>0</v>
      </c>
      <c r="BF72" s="74">
        <v>0</v>
      </c>
      <c r="BG72" s="32">
        <v>346053</v>
      </c>
      <c r="BH72" s="75">
        <v>11551</v>
      </c>
      <c r="BI72" s="52"/>
      <c r="BK72" s="10"/>
      <c r="BL72" s="10"/>
    </row>
    <row r="73" spans="1:64" x14ac:dyDescent="0.3">
      <c r="A73" s="5" t="s">
        <v>84</v>
      </c>
      <c r="B73" s="9" t="s">
        <v>122</v>
      </c>
      <c r="C73" s="31">
        <f t="shared" si="6"/>
        <v>33499</v>
      </c>
      <c r="D73" s="70"/>
      <c r="E73" s="70"/>
      <c r="F73" s="70"/>
      <c r="G73" s="70"/>
      <c r="H73" s="70"/>
      <c r="I73" s="70"/>
      <c r="J73" s="70"/>
      <c r="K73" s="70"/>
      <c r="L73" s="33">
        <v>58</v>
      </c>
      <c r="M73" s="31">
        <v>1</v>
      </c>
      <c r="N73" s="31">
        <v>4</v>
      </c>
      <c r="O73" s="31">
        <v>6</v>
      </c>
      <c r="P73" s="31">
        <v>45</v>
      </c>
      <c r="Q73" s="31">
        <v>150</v>
      </c>
      <c r="R73" s="31">
        <v>81</v>
      </c>
      <c r="S73" s="31">
        <v>0</v>
      </c>
      <c r="T73" s="31">
        <v>0</v>
      </c>
      <c r="U73" s="31">
        <v>80</v>
      </c>
      <c r="V73" s="31">
        <v>41</v>
      </c>
      <c r="W73" s="31">
        <v>2</v>
      </c>
      <c r="X73" s="31">
        <v>70</v>
      </c>
      <c r="Y73" s="31">
        <v>951</v>
      </c>
      <c r="Z73" s="31">
        <v>88</v>
      </c>
      <c r="AA73" s="31">
        <v>2</v>
      </c>
      <c r="AB73" s="31">
        <v>14</v>
      </c>
      <c r="AC73" s="31">
        <v>82</v>
      </c>
      <c r="AD73" s="31">
        <v>1159</v>
      </c>
      <c r="AE73" s="31">
        <v>63</v>
      </c>
      <c r="AF73" s="31">
        <v>561</v>
      </c>
      <c r="AG73" s="31">
        <v>821</v>
      </c>
      <c r="AH73" s="31">
        <v>7345</v>
      </c>
      <c r="AI73" s="31">
        <v>208</v>
      </c>
      <c r="AJ73" s="31">
        <v>2702</v>
      </c>
      <c r="AK73" s="31">
        <v>2727</v>
      </c>
      <c r="AL73" s="31">
        <v>580</v>
      </c>
      <c r="AM73" s="31">
        <v>998</v>
      </c>
      <c r="AN73" s="31">
        <v>275</v>
      </c>
      <c r="AO73" s="31">
        <v>1009</v>
      </c>
      <c r="AP73" s="31">
        <v>249</v>
      </c>
      <c r="AQ73" s="31">
        <v>405</v>
      </c>
      <c r="AR73" s="31">
        <v>108</v>
      </c>
      <c r="AS73" s="31">
        <v>65</v>
      </c>
      <c r="AT73" s="31">
        <v>0</v>
      </c>
      <c r="AU73" s="31">
        <v>0</v>
      </c>
      <c r="AV73" s="31">
        <v>0</v>
      </c>
      <c r="AW73" s="31">
        <v>0</v>
      </c>
      <c r="AX73" s="71">
        <f t="shared" si="7"/>
        <v>20950</v>
      </c>
      <c r="AY73" s="52"/>
      <c r="AZ73" s="34">
        <v>191</v>
      </c>
      <c r="BA73" s="72">
        <f t="shared" si="8"/>
        <v>12358</v>
      </c>
      <c r="BB73" s="33">
        <f t="shared" si="9"/>
        <v>12358</v>
      </c>
      <c r="BC73" s="73">
        <v>0</v>
      </c>
      <c r="BD73" s="32">
        <v>12358</v>
      </c>
      <c r="BE73" s="74">
        <v>0</v>
      </c>
      <c r="BF73" s="74">
        <v>0</v>
      </c>
      <c r="BG73" s="32">
        <v>0</v>
      </c>
      <c r="BH73" s="75">
        <v>0</v>
      </c>
      <c r="BI73" s="52"/>
      <c r="BK73" s="10"/>
      <c r="BL73" s="10"/>
    </row>
    <row r="74" spans="1:64" x14ac:dyDescent="0.3">
      <c r="A74" s="5" t="s">
        <v>85</v>
      </c>
      <c r="B74" s="9" t="s">
        <v>123</v>
      </c>
      <c r="C74" s="31">
        <f t="shared" si="6"/>
        <v>459284</v>
      </c>
      <c r="D74" s="70"/>
      <c r="E74" s="70"/>
      <c r="F74" s="70"/>
      <c r="G74" s="70"/>
      <c r="H74" s="70"/>
      <c r="I74" s="70"/>
      <c r="J74" s="70"/>
      <c r="K74" s="70"/>
      <c r="L74" s="33">
        <v>2802</v>
      </c>
      <c r="M74" s="31">
        <v>373</v>
      </c>
      <c r="N74" s="31">
        <v>461</v>
      </c>
      <c r="O74" s="31">
        <v>21</v>
      </c>
      <c r="P74" s="31">
        <v>946</v>
      </c>
      <c r="Q74" s="31">
        <v>6653</v>
      </c>
      <c r="R74" s="31">
        <v>4244</v>
      </c>
      <c r="S74" s="31">
        <v>0</v>
      </c>
      <c r="T74" s="31">
        <v>904</v>
      </c>
      <c r="U74" s="31">
        <v>1476</v>
      </c>
      <c r="V74" s="31">
        <v>4426</v>
      </c>
      <c r="W74" s="31">
        <v>72</v>
      </c>
      <c r="X74" s="31">
        <v>1942</v>
      </c>
      <c r="Y74" s="31">
        <v>15776</v>
      </c>
      <c r="Z74" s="31">
        <v>6003</v>
      </c>
      <c r="AA74" s="31">
        <v>3208</v>
      </c>
      <c r="AB74" s="31">
        <v>4003</v>
      </c>
      <c r="AC74" s="31">
        <v>1524</v>
      </c>
      <c r="AD74" s="31">
        <v>675</v>
      </c>
      <c r="AE74" s="31">
        <v>208</v>
      </c>
      <c r="AF74" s="31">
        <v>5591</v>
      </c>
      <c r="AG74" s="31">
        <v>90600</v>
      </c>
      <c r="AH74" s="31">
        <v>27833</v>
      </c>
      <c r="AI74" s="31">
        <v>3599</v>
      </c>
      <c r="AJ74" s="31">
        <v>5562</v>
      </c>
      <c r="AK74" s="31">
        <v>2520</v>
      </c>
      <c r="AL74" s="31">
        <v>508</v>
      </c>
      <c r="AM74" s="31">
        <v>7678</v>
      </c>
      <c r="AN74" s="31">
        <v>1898</v>
      </c>
      <c r="AO74" s="31">
        <v>3545</v>
      </c>
      <c r="AP74" s="31">
        <v>1980</v>
      </c>
      <c r="AQ74" s="31">
        <v>653</v>
      </c>
      <c r="AR74" s="31">
        <v>398</v>
      </c>
      <c r="AS74" s="31">
        <v>2764</v>
      </c>
      <c r="AT74" s="31">
        <v>0</v>
      </c>
      <c r="AU74" s="31">
        <v>0</v>
      </c>
      <c r="AV74" s="31">
        <v>0</v>
      </c>
      <c r="AW74" s="31">
        <v>0</v>
      </c>
      <c r="AX74" s="71">
        <f t="shared" si="7"/>
        <v>210846</v>
      </c>
      <c r="AY74" s="52"/>
      <c r="AZ74" s="34">
        <v>145082</v>
      </c>
      <c r="BA74" s="72">
        <f t="shared" si="8"/>
        <v>103356</v>
      </c>
      <c r="BB74" s="33">
        <f t="shared" si="9"/>
        <v>103356</v>
      </c>
      <c r="BC74" s="73">
        <v>0</v>
      </c>
      <c r="BD74" s="32">
        <v>103356</v>
      </c>
      <c r="BE74" s="74">
        <v>0</v>
      </c>
      <c r="BF74" s="74">
        <v>0</v>
      </c>
      <c r="BG74" s="32">
        <v>0</v>
      </c>
      <c r="BH74" s="75">
        <v>0</v>
      </c>
      <c r="BI74" s="52"/>
      <c r="BK74" s="10"/>
      <c r="BL74" s="10"/>
    </row>
    <row r="75" spans="1:64" x14ac:dyDescent="0.3">
      <c r="A75" s="5" t="s">
        <v>86</v>
      </c>
      <c r="B75" s="9" t="s">
        <v>124</v>
      </c>
      <c r="C75" s="31">
        <f t="shared" si="6"/>
        <v>442324</v>
      </c>
      <c r="D75" s="70"/>
      <c r="E75" s="70"/>
      <c r="F75" s="70"/>
      <c r="G75" s="70"/>
      <c r="H75" s="70"/>
      <c r="I75" s="70"/>
      <c r="J75" s="70"/>
      <c r="K75" s="70"/>
      <c r="L75" s="33">
        <v>2038</v>
      </c>
      <c r="M75" s="31">
        <v>4</v>
      </c>
      <c r="N75" s="31">
        <v>37</v>
      </c>
      <c r="O75" s="31">
        <v>6</v>
      </c>
      <c r="P75" s="31">
        <v>703</v>
      </c>
      <c r="Q75" s="31">
        <v>768</v>
      </c>
      <c r="R75" s="31">
        <v>181</v>
      </c>
      <c r="S75" s="31">
        <v>0</v>
      </c>
      <c r="T75" s="31">
        <v>511</v>
      </c>
      <c r="U75" s="31">
        <v>101</v>
      </c>
      <c r="V75" s="31">
        <v>50</v>
      </c>
      <c r="W75" s="31">
        <v>29</v>
      </c>
      <c r="X75" s="31">
        <v>38</v>
      </c>
      <c r="Y75" s="31">
        <v>89</v>
      </c>
      <c r="Z75" s="31">
        <v>73</v>
      </c>
      <c r="AA75" s="31">
        <v>5</v>
      </c>
      <c r="AB75" s="31">
        <v>88</v>
      </c>
      <c r="AC75" s="31">
        <v>802</v>
      </c>
      <c r="AD75" s="31">
        <v>1119</v>
      </c>
      <c r="AE75" s="31">
        <v>452</v>
      </c>
      <c r="AF75" s="31">
        <v>2189</v>
      </c>
      <c r="AG75" s="31">
        <v>5642</v>
      </c>
      <c r="AH75" s="31">
        <v>6001</v>
      </c>
      <c r="AI75" s="31">
        <v>266</v>
      </c>
      <c r="AJ75" s="31">
        <v>2963</v>
      </c>
      <c r="AK75" s="31">
        <v>911</v>
      </c>
      <c r="AL75" s="31">
        <v>521</v>
      </c>
      <c r="AM75" s="31">
        <v>10875</v>
      </c>
      <c r="AN75" s="31">
        <v>2211</v>
      </c>
      <c r="AO75" s="31">
        <v>6659</v>
      </c>
      <c r="AP75" s="31">
        <v>3017</v>
      </c>
      <c r="AQ75" s="31">
        <v>884</v>
      </c>
      <c r="AR75" s="31">
        <v>853</v>
      </c>
      <c r="AS75" s="31">
        <v>396</v>
      </c>
      <c r="AT75" s="31">
        <v>0</v>
      </c>
      <c r="AU75" s="31">
        <v>0</v>
      </c>
      <c r="AV75" s="31">
        <v>0</v>
      </c>
      <c r="AW75" s="31">
        <v>0</v>
      </c>
      <c r="AX75" s="71">
        <f t="shared" si="7"/>
        <v>50482</v>
      </c>
      <c r="AY75" s="52"/>
      <c r="AZ75" s="34">
        <v>7026</v>
      </c>
      <c r="BA75" s="72">
        <f t="shared" si="8"/>
        <v>384816</v>
      </c>
      <c r="BB75" s="33">
        <f t="shared" si="9"/>
        <v>384816</v>
      </c>
      <c r="BC75" s="73">
        <v>0</v>
      </c>
      <c r="BD75" s="32">
        <v>384816</v>
      </c>
      <c r="BE75" s="74">
        <v>0</v>
      </c>
      <c r="BF75" s="74">
        <v>0</v>
      </c>
      <c r="BG75" s="32">
        <v>0</v>
      </c>
      <c r="BH75" s="75">
        <v>0</v>
      </c>
      <c r="BI75" s="52"/>
      <c r="BK75" s="10"/>
      <c r="BL75" s="10"/>
    </row>
    <row r="76" spans="1:64" x14ac:dyDescent="0.3">
      <c r="A76" s="5" t="s">
        <v>87</v>
      </c>
      <c r="B76" s="9" t="s">
        <v>125</v>
      </c>
      <c r="C76" s="31">
        <f t="shared" si="6"/>
        <v>347672</v>
      </c>
      <c r="D76" s="70"/>
      <c r="E76" s="70"/>
      <c r="F76" s="70"/>
      <c r="G76" s="70"/>
      <c r="H76" s="70"/>
      <c r="I76" s="70"/>
      <c r="J76" s="70"/>
      <c r="K76" s="70"/>
      <c r="L76" s="33">
        <v>188</v>
      </c>
      <c r="M76" s="31">
        <v>47</v>
      </c>
      <c r="N76" s="31">
        <v>157</v>
      </c>
      <c r="O76" s="31">
        <v>3</v>
      </c>
      <c r="P76" s="31">
        <v>253</v>
      </c>
      <c r="Q76" s="31">
        <v>894</v>
      </c>
      <c r="R76" s="31">
        <v>216</v>
      </c>
      <c r="S76" s="31">
        <v>13</v>
      </c>
      <c r="T76" s="31">
        <v>865</v>
      </c>
      <c r="U76" s="31">
        <v>739</v>
      </c>
      <c r="V76" s="31">
        <v>361</v>
      </c>
      <c r="W76" s="31">
        <v>29</v>
      </c>
      <c r="X76" s="31">
        <v>88</v>
      </c>
      <c r="Y76" s="31">
        <v>927</v>
      </c>
      <c r="Z76" s="31">
        <v>305</v>
      </c>
      <c r="AA76" s="31">
        <v>190</v>
      </c>
      <c r="AB76" s="31">
        <v>171</v>
      </c>
      <c r="AC76" s="31">
        <v>676</v>
      </c>
      <c r="AD76" s="31">
        <v>764</v>
      </c>
      <c r="AE76" s="31">
        <v>156</v>
      </c>
      <c r="AF76" s="31">
        <v>1921</v>
      </c>
      <c r="AG76" s="31">
        <v>17917</v>
      </c>
      <c r="AH76" s="31">
        <v>3235</v>
      </c>
      <c r="AI76" s="31">
        <v>4432</v>
      </c>
      <c r="AJ76" s="31">
        <v>14202</v>
      </c>
      <c r="AK76" s="31">
        <v>4303</v>
      </c>
      <c r="AL76" s="31">
        <v>707</v>
      </c>
      <c r="AM76" s="31">
        <v>16756</v>
      </c>
      <c r="AN76" s="31">
        <v>2972</v>
      </c>
      <c r="AO76" s="31">
        <v>17024</v>
      </c>
      <c r="AP76" s="31">
        <v>2035</v>
      </c>
      <c r="AQ76" s="31">
        <v>2298</v>
      </c>
      <c r="AR76" s="31">
        <v>608</v>
      </c>
      <c r="AS76" s="31">
        <v>3107</v>
      </c>
      <c r="AT76" s="31">
        <v>0</v>
      </c>
      <c r="AU76" s="31">
        <v>0</v>
      </c>
      <c r="AV76" s="31">
        <v>0</v>
      </c>
      <c r="AW76" s="31">
        <v>0</v>
      </c>
      <c r="AX76" s="71">
        <f t="shared" si="7"/>
        <v>98559</v>
      </c>
      <c r="AY76" s="52"/>
      <c r="AZ76" s="34">
        <v>21351</v>
      </c>
      <c r="BA76" s="72">
        <f t="shared" si="8"/>
        <v>212096</v>
      </c>
      <c r="BB76" s="33">
        <f t="shared" si="9"/>
        <v>212096</v>
      </c>
      <c r="BC76" s="73">
        <v>0</v>
      </c>
      <c r="BD76" s="32">
        <v>212096</v>
      </c>
      <c r="BE76" s="74">
        <v>0</v>
      </c>
      <c r="BF76" s="74">
        <v>0</v>
      </c>
      <c r="BG76" s="32">
        <v>17855</v>
      </c>
      <c r="BH76" s="75">
        <v>-2189</v>
      </c>
      <c r="BI76" s="52"/>
      <c r="BK76" s="10"/>
      <c r="BL76" s="10"/>
    </row>
    <row r="77" spans="1:64" x14ac:dyDescent="0.3">
      <c r="A77" s="5" t="s">
        <v>88</v>
      </c>
      <c r="B77" s="9" t="s">
        <v>126</v>
      </c>
      <c r="C77" s="31">
        <f t="shared" si="6"/>
        <v>188133</v>
      </c>
      <c r="D77" s="70"/>
      <c r="E77" s="70"/>
      <c r="F77" s="70"/>
      <c r="G77" s="70"/>
      <c r="H77" s="70"/>
      <c r="I77" s="70"/>
      <c r="J77" s="70"/>
      <c r="K77" s="70"/>
      <c r="L77" s="33">
        <v>322</v>
      </c>
      <c r="M77" s="31">
        <v>2657</v>
      </c>
      <c r="N77" s="31">
        <v>33</v>
      </c>
      <c r="O77" s="31">
        <v>18</v>
      </c>
      <c r="P77" s="31">
        <v>702</v>
      </c>
      <c r="Q77" s="31">
        <v>1693</v>
      </c>
      <c r="R77" s="31">
        <v>1124</v>
      </c>
      <c r="S77" s="31">
        <v>0</v>
      </c>
      <c r="T77" s="31">
        <v>134</v>
      </c>
      <c r="U77" s="31">
        <v>593</v>
      </c>
      <c r="V77" s="31">
        <v>408</v>
      </c>
      <c r="W77" s="31">
        <v>727</v>
      </c>
      <c r="X77" s="31">
        <v>979</v>
      </c>
      <c r="Y77" s="31">
        <v>880</v>
      </c>
      <c r="Z77" s="31">
        <v>758</v>
      </c>
      <c r="AA77" s="31">
        <v>14</v>
      </c>
      <c r="AB77" s="31">
        <v>1881</v>
      </c>
      <c r="AC77" s="31">
        <v>1145</v>
      </c>
      <c r="AD77" s="31">
        <v>6075</v>
      </c>
      <c r="AE77" s="31">
        <v>306</v>
      </c>
      <c r="AF77" s="31">
        <v>9571</v>
      </c>
      <c r="AG77" s="31">
        <v>28625</v>
      </c>
      <c r="AH77" s="31">
        <v>13678</v>
      </c>
      <c r="AI77" s="31">
        <v>2515</v>
      </c>
      <c r="AJ77" s="31">
        <v>4468</v>
      </c>
      <c r="AK77" s="31">
        <v>16599</v>
      </c>
      <c r="AL77" s="31">
        <v>316</v>
      </c>
      <c r="AM77" s="31">
        <v>3214</v>
      </c>
      <c r="AN77" s="31">
        <v>3120</v>
      </c>
      <c r="AO77" s="31">
        <v>1915</v>
      </c>
      <c r="AP77" s="31">
        <v>535</v>
      </c>
      <c r="AQ77" s="31">
        <v>715</v>
      </c>
      <c r="AR77" s="31">
        <v>758</v>
      </c>
      <c r="AS77" s="31">
        <v>465</v>
      </c>
      <c r="AT77" s="31">
        <v>0</v>
      </c>
      <c r="AU77" s="31">
        <v>0</v>
      </c>
      <c r="AV77" s="31">
        <v>0</v>
      </c>
      <c r="AW77" s="31">
        <v>0</v>
      </c>
      <c r="AX77" s="71">
        <f t="shared" si="7"/>
        <v>106943</v>
      </c>
      <c r="AY77" s="52"/>
      <c r="AZ77" s="34">
        <v>35293</v>
      </c>
      <c r="BA77" s="72">
        <f t="shared" si="8"/>
        <v>45897</v>
      </c>
      <c r="BB77" s="33">
        <f t="shared" si="9"/>
        <v>37368</v>
      </c>
      <c r="BC77" s="73">
        <v>0</v>
      </c>
      <c r="BD77" s="32">
        <v>37368</v>
      </c>
      <c r="BE77" s="74">
        <v>8529</v>
      </c>
      <c r="BF77" s="74">
        <v>0</v>
      </c>
      <c r="BG77" s="32">
        <v>0</v>
      </c>
      <c r="BH77" s="75">
        <v>0</v>
      </c>
      <c r="BI77" s="52"/>
      <c r="BK77" s="10"/>
      <c r="BL77" s="10"/>
    </row>
    <row r="78" spans="1:64" x14ac:dyDescent="0.3">
      <c r="A78" s="5" t="s">
        <v>89</v>
      </c>
      <c r="B78" s="9" t="s">
        <v>127</v>
      </c>
      <c r="C78" s="31">
        <f t="shared" si="6"/>
        <v>271915</v>
      </c>
      <c r="D78" s="70"/>
      <c r="E78" s="70"/>
      <c r="F78" s="70"/>
      <c r="G78" s="70"/>
      <c r="H78" s="70"/>
      <c r="I78" s="70"/>
      <c r="J78" s="70"/>
      <c r="K78" s="70"/>
      <c r="L78" s="33">
        <v>6813</v>
      </c>
      <c r="M78" s="31">
        <v>10</v>
      </c>
      <c r="N78" s="31">
        <v>0</v>
      </c>
      <c r="O78" s="31">
        <v>6</v>
      </c>
      <c r="P78" s="31">
        <v>197</v>
      </c>
      <c r="Q78" s="31">
        <v>1920</v>
      </c>
      <c r="R78" s="31">
        <v>449</v>
      </c>
      <c r="S78" s="31">
        <v>0</v>
      </c>
      <c r="T78" s="31">
        <v>376</v>
      </c>
      <c r="U78" s="31">
        <v>379</v>
      </c>
      <c r="V78" s="31">
        <v>59</v>
      </c>
      <c r="W78" s="31">
        <v>72</v>
      </c>
      <c r="X78" s="31">
        <v>83</v>
      </c>
      <c r="Y78" s="31">
        <v>165</v>
      </c>
      <c r="Z78" s="31">
        <v>171</v>
      </c>
      <c r="AA78" s="31">
        <v>15</v>
      </c>
      <c r="AB78" s="31">
        <v>238</v>
      </c>
      <c r="AC78" s="31">
        <v>2419</v>
      </c>
      <c r="AD78" s="31">
        <v>84</v>
      </c>
      <c r="AE78" s="31">
        <v>185</v>
      </c>
      <c r="AF78" s="31">
        <v>1714</v>
      </c>
      <c r="AG78" s="31">
        <v>12938</v>
      </c>
      <c r="AH78" s="31">
        <v>9158</v>
      </c>
      <c r="AI78" s="31">
        <v>2240</v>
      </c>
      <c r="AJ78" s="31">
        <v>10007</v>
      </c>
      <c r="AK78" s="31">
        <v>1832</v>
      </c>
      <c r="AL78" s="31">
        <v>6146</v>
      </c>
      <c r="AM78" s="31">
        <v>6752</v>
      </c>
      <c r="AN78" s="31">
        <v>1719</v>
      </c>
      <c r="AO78" s="31">
        <v>1583</v>
      </c>
      <c r="AP78" s="31">
        <v>1261</v>
      </c>
      <c r="AQ78" s="31">
        <v>1597</v>
      </c>
      <c r="AR78" s="31">
        <v>328</v>
      </c>
      <c r="AS78" s="31">
        <v>675</v>
      </c>
      <c r="AT78" s="31">
        <v>0</v>
      </c>
      <c r="AU78" s="31">
        <v>0</v>
      </c>
      <c r="AV78" s="31">
        <v>0</v>
      </c>
      <c r="AW78" s="31">
        <v>0</v>
      </c>
      <c r="AX78" s="71">
        <f t="shared" si="7"/>
        <v>71591</v>
      </c>
      <c r="AY78" s="52"/>
      <c r="AZ78" s="34">
        <v>0</v>
      </c>
      <c r="BA78" s="72">
        <f t="shared" si="8"/>
        <v>200324</v>
      </c>
      <c r="BB78" s="33">
        <f t="shared" si="9"/>
        <v>200324</v>
      </c>
      <c r="BC78" s="73">
        <v>128516</v>
      </c>
      <c r="BD78" s="32">
        <v>71808</v>
      </c>
      <c r="BE78" s="74">
        <v>0</v>
      </c>
      <c r="BF78" s="74">
        <v>0</v>
      </c>
      <c r="BG78" s="32">
        <v>0</v>
      </c>
      <c r="BH78" s="75">
        <v>0</v>
      </c>
      <c r="BI78" s="52"/>
      <c r="BK78" s="10"/>
      <c r="BL78" s="10"/>
    </row>
    <row r="79" spans="1:64" x14ac:dyDescent="0.3">
      <c r="A79" s="5" t="s">
        <v>90</v>
      </c>
      <c r="B79" s="9" t="s">
        <v>128</v>
      </c>
      <c r="C79" s="31">
        <f t="shared" si="6"/>
        <v>248867</v>
      </c>
      <c r="D79" s="70"/>
      <c r="E79" s="70"/>
      <c r="F79" s="70"/>
      <c r="G79" s="70"/>
      <c r="H79" s="70"/>
      <c r="I79" s="70"/>
      <c r="J79" s="70"/>
      <c r="K79" s="70"/>
      <c r="L79" s="33">
        <v>820</v>
      </c>
      <c r="M79" s="31">
        <v>908</v>
      </c>
      <c r="N79" s="31">
        <v>65</v>
      </c>
      <c r="O79" s="31">
        <v>31</v>
      </c>
      <c r="P79" s="31">
        <v>2394</v>
      </c>
      <c r="Q79" s="31">
        <v>4867</v>
      </c>
      <c r="R79" s="31">
        <v>2599</v>
      </c>
      <c r="S79" s="31">
        <v>0</v>
      </c>
      <c r="T79" s="31">
        <v>379</v>
      </c>
      <c r="U79" s="31">
        <v>2342</v>
      </c>
      <c r="V79" s="31">
        <v>1054</v>
      </c>
      <c r="W79" s="31">
        <v>142</v>
      </c>
      <c r="X79" s="31">
        <v>655</v>
      </c>
      <c r="Y79" s="31">
        <v>936</v>
      </c>
      <c r="Z79" s="31">
        <v>828</v>
      </c>
      <c r="AA79" s="31">
        <v>58</v>
      </c>
      <c r="AB79" s="31">
        <v>2056</v>
      </c>
      <c r="AC79" s="31">
        <v>6421</v>
      </c>
      <c r="AD79" s="31">
        <v>2346</v>
      </c>
      <c r="AE79" s="31">
        <v>1402</v>
      </c>
      <c r="AF79" s="31">
        <v>15179</v>
      </c>
      <c r="AG79" s="31">
        <v>14759</v>
      </c>
      <c r="AH79" s="31">
        <v>18958</v>
      </c>
      <c r="AI79" s="31">
        <v>3687</v>
      </c>
      <c r="AJ79" s="31">
        <v>43237</v>
      </c>
      <c r="AK79" s="31">
        <v>13035</v>
      </c>
      <c r="AL79" s="31">
        <v>1282</v>
      </c>
      <c r="AM79" s="31">
        <v>20039</v>
      </c>
      <c r="AN79" s="31">
        <v>14214</v>
      </c>
      <c r="AO79" s="31">
        <v>1180</v>
      </c>
      <c r="AP79" s="31">
        <v>3770</v>
      </c>
      <c r="AQ79" s="31">
        <v>2158</v>
      </c>
      <c r="AR79" s="31">
        <v>1552</v>
      </c>
      <c r="AS79" s="31">
        <v>3018</v>
      </c>
      <c r="AT79" s="31">
        <v>0</v>
      </c>
      <c r="AU79" s="31">
        <v>0</v>
      </c>
      <c r="AV79" s="31">
        <v>0</v>
      </c>
      <c r="AW79" s="31">
        <v>0</v>
      </c>
      <c r="AX79" s="71">
        <f t="shared" si="7"/>
        <v>186371</v>
      </c>
      <c r="AY79" s="52"/>
      <c r="AZ79" s="34">
        <v>51454</v>
      </c>
      <c r="BA79" s="72">
        <f t="shared" si="8"/>
        <v>5807</v>
      </c>
      <c r="BB79" s="33">
        <f t="shared" si="9"/>
        <v>3094</v>
      </c>
      <c r="BC79" s="73">
        <v>105</v>
      </c>
      <c r="BD79" s="32">
        <v>2989</v>
      </c>
      <c r="BE79" s="74">
        <v>2685</v>
      </c>
      <c r="BF79" s="74">
        <v>28</v>
      </c>
      <c r="BG79" s="32">
        <v>5210</v>
      </c>
      <c r="BH79" s="75">
        <v>25</v>
      </c>
      <c r="BI79" s="52"/>
      <c r="BK79" s="10"/>
      <c r="BL79" s="10"/>
    </row>
    <row r="80" spans="1:64" x14ac:dyDescent="0.3">
      <c r="A80" s="5" t="s">
        <v>91</v>
      </c>
      <c r="B80" s="9" t="s">
        <v>129</v>
      </c>
      <c r="C80" s="31">
        <f t="shared" si="6"/>
        <v>155617</v>
      </c>
      <c r="D80" s="70"/>
      <c r="E80" s="70"/>
      <c r="F80" s="70"/>
      <c r="G80" s="70"/>
      <c r="H80" s="70"/>
      <c r="I80" s="70"/>
      <c r="J80" s="70"/>
      <c r="K80" s="70"/>
      <c r="L80" s="33">
        <v>2544</v>
      </c>
      <c r="M80" s="31">
        <v>12</v>
      </c>
      <c r="N80" s="31">
        <v>506</v>
      </c>
      <c r="O80" s="31">
        <v>108</v>
      </c>
      <c r="P80" s="31">
        <v>1608</v>
      </c>
      <c r="Q80" s="31">
        <v>1331</v>
      </c>
      <c r="R80" s="31">
        <v>1234</v>
      </c>
      <c r="S80" s="31">
        <v>0</v>
      </c>
      <c r="T80" s="31">
        <v>159</v>
      </c>
      <c r="U80" s="31">
        <v>901</v>
      </c>
      <c r="V80" s="31">
        <v>644</v>
      </c>
      <c r="W80" s="31">
        <v>144</v>
      </c>
      <c r="X80" s="31">
        <v>234</v>
      </c>
      <c r="Y80" s="31">
        <v>7393</v>
      </c>
      <c r="Z80" s="31">
        <v>319</v>
      </c>
      <c r="AA80" s="31">
        <v>15</v>
      </c>
      <c r="AB80" s="31">
        <v>1780</v>
      </c>
      <c r="AC80" s="31">
        <v>2025</v>
      </c>
      <c r="AD80" s="31">
        <v>4232</v>
      </c>
      <c r="AE80" s="31">
        <v>1241</v>
      </c>
      <c r="AF80" s="31">
        <v>21390</v>
      </c>
      <c r="AG80" s="31">
        <v>7303</v>
      </c>
      <c r="AH80" s="31">
        <v>20350</v>
      </c>
      <c r="AI80" s="31">
        <v>2110</v>
      </c>
      <c r="AJ80" s="31">
        <v>15216</v>
      </c>
      <c r="AK80" s="31">
        <v>11926</v>
      </c>
      <c r="AL80" s="31">
        <v>1241</v>
      </c>
      <c r="AM80" s="31">
        <v>17713</v>
      </c>
      <c r="AN80" s="31">
        <v>5338</v>
      </c>
      <c r="AO80" s="31">
        <v>3997</v>
      </c>
      <c r="AP80" s="31">
        <v>1816</v>
      </c>
      <c r="AQ80" s="31">
        <v>4473</v>
      </c>
      <c r="AR80" s="31">
        <v>2681</v>
      </c>
      <c r="AS80" s="31">
        <v>607</v>
      </c>
      <c r="AT80" s="31">
        <v>0</v>
      </c>
      <c r="AU80" s="31">
        <v>0</v>
      </c>
      <c r="AV80" s="31">
        <v>0</v>
      </c>
      <c r="AW80" s="31">
        <v>0</v>
      </c>
      <c r="AX80" s="71">
        <f t="shared" si="7"/>
        <v>142591</v>
      </c>
      <c r="AY80" s="52"/>
      <c r="AZ80" s="34">
        <v>89</v>
      </c>
      <c r="BA80" s="72">
        <f t="shared" si="8"/>
        <v>12826</v>
      </c>
      <c r="BB80" s="33">
        <f t="shared" si="9"/>
        <v>12826</v>
      </c>
      <c r="BC80" s="73">
        <v>0</v>
      </c>
      <c r="BD80" s="32">
        <v>12826</v>
      </c>
      <c r="BE80" s="74">
        <v>0</v>
      </c>
      <c r="BF80" s="74">
        <v>0</v>
      </c>
      <c r="BG80" s="32">
        <v>39</v>
      </c>
      <c r="BH80" s="75">
        <v>72</v>
      </c>
      <c r="BI80" s="52"/>
      <c r="BK80" s="10"/>
      <c r="BL80" s="10"/>
    </row>
    <row r="81" spans="1:64" x14ac:dyDescent="0.3">
      <c r="A81" s="5" t="s">
        <v>92</v>
      </c>
      <c r="B81" s="9" t="s">
        <v>130</v>
      </c>
      <c r="C81" s="31">
        <f t="shared" si="6"/>
        <v>344985</v>
      </c>
      <c r="D81" s="70"/>
      <c r="E81" s="70"/>
      <c r="F81" s="70"/>
      <c r="G81" s="70"/>
      <c r="H81" s="70"/>
      <c r="I81" s="70"/>
      <c r="J81" s="70"/>
      <c r="K81" s="70"/>
      <c r="L81" s="33">
        <v>0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31">
        <v>0</v>
      </c>
      <c r="T81" s="31">
        <v>0</v>
      </c>
      <c r="U81" s="31">
        <v>0</v>
      </c>
      <c r="V81" s="31">
        <v>0</v>
      </c>
      <c r="W81" s="31">
        <v>0</v>
      </c>
      <c r="X81" s="31">
        <v>0</v>
      </c>
      <c r="Y81" s="31">
        <v>0</v>
      </c>
      <c r="Z81" s="31">
        <v>0</v>
      </c>
      <c r="AA81" s="31">
        <v>0</v>
      </c>
      <c r="AB81" s="31">
        <v>0</v>
      </c>
      <c r="AC81" s="31">
        <v>0</v>
      </c>
      <c r="AD81" s="31">
        <v>0</v>
      </c>
      <c r="AE81" s="31">
        <v>0</v>
      </c>
      <c r="AF81" s="31">
        <v>0</v>
      </c>
      <c r="AG81" s="31">
        <v>0</v>
      </c>
      <c r="AH81" s="31">
        <v>0</v>
      </c>
      <c r="AI81" s="31">
        <v>0</v>
      </c>
      <c r="AJ81" s="31">
        <v>0</v>
      </c>
      <c r="AK81" s="31">
        <v>0</v>
      </c>
      <c r="AL81" s="31">
        <v>0</v>
      </c>
      <c r="AM81" s="31">
        <v>0</v>
      </c>
      <c r="AN81" s="31">
        <v>0</v>
      </c>
      <c r="AO81" s="31">
        <v>0</v>
      </c>
      <c r="AP81" s="31">
        <v>0</v>
      </c>
      <c r="AQ81" s="31">
        <v>0</v>
      </c>
      <c r="AR81" s="31">
        <v>0</v>
      </c>
      <c r="AS81" s="31">
        <v>0</v>
      </c>
      <c r="AT81" s="31">
        <v>0</v>
      </c>
      <c r="AU81" s="31">
        <v>0</v>
      </c>
      <c r="AV81" s="31">
        <v>0</v>
      </c>
      <c r="AW81" s="31">
        <v>0</v>
      </c>
      <c r="AX81" s="71">
        <f t="shared" si="7"/>
        <v>0</v>
      </c>
      <c r="AY81" s="52"/>
      <c r="AZ81" s="34">
        <v>0</v>
      </c>
      <c r="BA81" s="72">
        <f t="shared" si="8"/>
        <v>344985</v>
      </c>
      <c r="BB81" s="33">
        <f t="shared" si="9"/>
        <v>6388</v>
      </c>
      <c r="BC81" s="73">
        <v>249</v>
      </c>
      <c r="BD81" s="32">
        <v>6139</v>
      </c>
      <c r="BE81" s="74">
        <v>338597</v>
      </c>
      <c r="BF81" s="74">
        <v>0</v>
      </c>
      <c r="BG81" s="32">
        <v>0</v>
      </c>
      <c r="BH81" s="75">
        <v>0</v>
      </c>
      <c r="BI81" s="52"/>
      <c r="BK81" s="10"/>
      <c r="BL81" s="10"/>
    </row>
    <row r="82" spans="1:64" x14ac:dyDescent="0.3">
      <c r="A82" s="5" t="s">
        <v>93</v>
      </c>
      <c r="B82" s="9" t="s">
        <v>131</v>
      </c>
      <c r="C82" s="31">
        <f t="shared" si="6"/>
        <v>236284</v>
      </c>
      <c r="D82" s="70"/>
      <c r="E82" s="70"/>
      <c r="F82" s="70"/>
      <c r="G82" s="70"/>
      <c r="H82" s="70"/>
      <c r="I82" s="70"/>
      <c r="J82" s="70"/>
      <c r="K82" s="70"/>
      <c r="L82" s="33">
        <v>3</v>
      </c>
      <c r="M82" s="31">
        <v>0</v>
      </c>
      <c r="N82" s="31">
        <v>3</v>
      </c>
      <c r="O82" s="31">
        <v>0</v>
      </c>
      <c r="P82" s="31">
        <v>78</v>
      </c>
      <c r="Q82" s="31">
        <v>117</v>
      </c>
      <c r="R82" s="31">
        <v>119</v>
      </c>
      <c r="S82" s="31">
        <v>0</v>
      </c>
      <c r="T82" s="31">
        <v>0</v>
      </c>
      <c r="U82" s="31">
        <v>166</v>
      </c>
      <c r="V82" s="31">
        <v>20</v>
      </c>
      <c r="W82" s="31">
        <v>0</v>
      </c>
      <c r="X82" s="31">
        <v>0</v>
      </c>
      <c r="Y82" s="31">
        <v>42</v>
      </c>
      <c r="Z82" s="31">
        <v>36</v>
      </c>
      <c r="AA82" s="31">
        <v>10</v>
      </c>
      <c r="AB82" s="31">
        <v>1</v>
      </c>
      <c r="AC82" s="31">
        <v>144</v>
      </c>
      <c r="AD82" s="31">
        <v>450</v>
      </c>
      <c r="AE82" s="31">
        <v>92</v>
      </c>
      <c r="AF82" s="31">
        <v>168</v>
      </c>
      <c r="AG82" s="31">
        <v>405</v>
      </c>
      <c r="AH82" s="31">
        <v>1561</v>
      </c>
      <c r="AI82" s="31">
        <v>938</v>
      </c>
      <c r="AJ82" s="31">
        <v>970</v>
      </c>
      <c r="AK82" s="31">
        <v>1695</v>
      </c>
      <c r="AL82" s="31">
        <v>0</v>
      </c>
      <c r="AM82" s="31">
        <v>1752</v>
      </c>
      <c r="AN82" s="31">
        <v>329</v>
      </c>
      <c r="AO82" s="31">
        <v>2573</v>
      </c>
      <c r="AP82" s="31">
        <v>1041</v>
      </c>
      <c r="AQ82" s="31">
        <v>10016</v>
      </c>
      <c r="AR82" s="31">
        <v>58</v>
      </c>
      <c r="AS82" s="31">
        <v>28</v>
      </c>
      <c r="AT82" s="31">
        <v>0</v>
      </c>
      <c r="AU82" s="31">
        <v>0</v>
      </c>
      <c r="AV82" s="31">
        <v>0</v>
      </c>
      <c r="AW82" s="31">
        <v>0</v>
      </c>
      <c r="AX82" s="71">
        <f t="shared" si="7"/>
        <v>22815</v>
      </c>
      <c r="AY82" s="52"/>
      <c r="AZ82" s="34">
        <v>469</v>
      </c>
      <c r="BA82" s="72">
        <f t="shared" si="8"/>
        <v>213000</v>
      </c>
      <c r="BB82" s="33">
        <f t="shared" si="9"/>
        <v>69905</v>
      </c>
      <c r="BC82" s="73">
        <v>10249</v>
      </c>
      <c r="BD82" s="32">
        <v>59656</v>
      </c>
      <c r="BE82" s="74">
        <v>137205</v>
      </c>
      <c r="BF82" s="74">
        <v>5890</v>
      </c>
      <c r="BG82" s="32">
        <v>0</v>
      </c>
      <c r="BH82" s="75">
        <v>0</v>
      </c>
      <c r="BI82" s="52"/>
      <c r="BK82" s="10"/>
      <c r="BL82" s="10"/>
    </row>
    <row r="83" spans="1:64" x14ac:dyDescent="0.3">
      <c r="A83" s="5" t="s">
        <v>94</v>
      </c>
      <c r="B83" s="9" t="s">
        <v>132</v>
      </c>
      <c r="C83" s="31">
        <f t="shared" si="6"/>
        <v>129078</v>
      </c>
      <c r="D83" s="70"/>
      <c r="E83" s="70"/>
      <c r="F83" s="70"/>
      <c r="G83" s="70"/>
      <c r="H83" s="70"/>
      <c r="I83" s="70"/>
      <c r="J83" s="70"/>
      <c r="K83" s="70"/>
      <c r="L83" s="33">
        <v>0</v>
      </c>
      <c r="M83" s="31">
        <v>0</v>
      </c>
      <c r="N83" s="31">
        <v>0</v>
      </c>
      <c r="O83" s="31">
        <v>0</v>
      </c>
      <c r="P83" s="31">
        <v>0</v>
      </c>
      <c r="Q83" s="31">
        <v>27</v>
      </c>
      <c r="R83" s="31">
        <v>16</v>
      </c>
      <c r="S83" s="31">
        <v>0</v>
      </c>
      <c r="T83" s="31">
        <v>0</v>
      </c>
      <c r="U83" s="31">
        <v>66</v>
      </c>
      <c r="V83" s="31">
        <v>0</v>
      </c>
      <c r="W83" s="31">
        <v>0</v>
      </c>
      <c r="X83" s="31">
        <v>0</v>
      </c>
      <c r="Y83" s="31">
        <v>0</v>
      </c>
      <c r="Z83" s="31">
        <v>0</v>
      </c>
      <c r="AA83" s="31">
        <v>0</v>
      </c>
      <c r="AB83" s="31">
        <v>0</v>
      </c>
      <c r="AC83" s="31">
        <v>0</v>
      </c>
      <c r="AD83" s="31">
        <v>0</v>
      </c>
      <c r="AE83" s="31">
        <v>0</v>
      </c>
      <c r="AF83" s="31">
        <v>0</v>
      </c>
      <c r="AG83" s="31">
        <v>0</v>
      </c>
      <c r="AH83" s="31">
        <v>0</v>
      </c>
      <c r="AI83" s="31">
        <v>0</v>
      </c>
      <c r="AJ83" s="31">
        <v>26</v>
      </c>
      <c r="AK83" s="31">
        <v>0</v>
      </c>
      <c r="AL83" s="31">
        <v>0</v>
      </c>
      <c r="AM83" s="31">
        <v>0</v>
      </c>
      <c r="AN83" s="31">
        <v>0</v>
      </c>
      <c r="AO83" s="31">
        <v>1</v>
      </c>
      <c r="AP83" s="31">
        <v>0</v>
      </c>
      <c r="AQ83" s="31">
        <v>83</v>
      </c>
      <c r="AR83" s="31">
        <v>0</v>
      </c>
      <c r="AS83" s="31">
        <v>0</v>
      </c>
      <c r="AT83" s="31">
        <v>0</v>
      </c>
      <c r="AU83" s="31">
        <v>0</v>
      </c>
      <c r="AV83" s="31">
        <v>0</v>
      </c>
      <c r="AW83" s="31">
        <v>0</v>
      </c>
      <c r="AX83" s="71">
        <f t="shared" si="7"/>
        <v>219</v>
      </c>
      <c r="AY83" s="52"/>
      <c r="AZ83" s="34">
        <v>78</v>
      </c>
      <c r="BA83" s="72">
        <f t="shared" si="8"/>
        <v>128781</v>
      </c>
      <c r="BB83" s="33">
        <f t="shared" si="9"/>
        <v>89052</v>
      </c>
      <c r="BC83" s="73">
        <v>4243</v>
      </c>
      <c r="BD83" s="32">
        <v>84809</v>
      </c>
      <c r="BE83" s="74">
        <v>30475</v>
      </c>
      <c r="BF83" s="74">
        <v>9254</v>
      </c>
      <c r="BG83" s="32">
        <v>0</v>
      </c>
      <c r="BH83" s="75">
        <v>0</v>
      </c>
      <c r="BI83" s="52"/>
      <c r="BK83" s="10"/>
      <c r="BL83" s="10"/>
    </row>
    <row r="84" spans="1:64" x14ac:dyDescent="0.3">
      <c r="A84" s="5" t="s">
        <v>95</v>
      </c>
      <c r="B84" s="9" t="s">
        <v>133</v>
      </c>
      <c r="C84" s="31">
        <f t="shared" si="6"/>
        <v>44283</v>
      </c>
      <c r="D84" s="70"/>
      <c r="E84" s="70"/>
      <c r="F84" s="70"/>
      <c r="G84" s="70"/>
      <c r="H84" s="70"/>
      <c r="I84" s="70"/>
      <c r="J84" s="70"/>
      <c r="K84" s="70"/>
      <c r="L84" s="33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0</v>
      </c>
      <c r="S84" s="31">
        <v>0</v>
      </c>
      <c r="T84" s="31">
        <v>0</v>
      </c>
      <c r="U84" s="31">
        <v>0</v>
      </c>
      <c r="V84" s="31">
        <v>0</v>
      </c>
      <c r="W84" s="31">
        <v>0</v>
      </c>
      <c r="X84" s="31">
        <v>0</v>
      </c>
      <c r="Y84" s="31">
        <v>0</v>
      </c>
      <c r="Z84" s="31">
        <v>0</v>
      </c>
      <c r="AA84" s="31">
        <v>0</v>
      </c>
      <c r="AB84" s="31">
        <v>0</v>
      </c>
      <c r="AC84" s="31">
        <v>0</v>
      </c>
      <c r="AD84" s="31">
        <v>0</v>
      </c>
      <c r="AE84" s="31">
        <v>0</v>
      </c>
      <c r="AF84" s="31">
        <v>0</v>
      </c>
      <c r="AG84" s="31">
        <v>0</v>
      </c>
      <c r="AH84" s="31">
        <v>0</v>
      </c>
      <c r="AI84" s="31">
        <v>277</v>
      </c>
      <c r="AJ84" s="31">
        <v>0</v>
      </c>
      <c r="AK84" s="31">
        <v>0</v>
      </c>
      <c r="AL84" s="31">
        <v>0</v>
      </c>
      <c r="AM84" s="31">
        <v>1</v>
      </c>
      <c r="AN84" s="31">
        <v>0</v>
      </c>
      <c r="AO84" s="31">
        <v>0</v>
      </c>
      <c r="AP84" s="31">
        <v>11</v>
      </c>
      <c r="AQ84" s="31">
        <v>0</v>
      </c>
      <c r="AR84" s="31">
        <v>0</v>
      </c>
      <c r="AS84" s="31">
        <v>180</v>
      </c>
      <c r="AT84" s="31">
        <v>0</v>
      </c>
      <c r="AU84" s="31">
        <v>0</v>
      </c>
      <c r="AV84" s="31">
        <v>0</v>
      </c>
      <c r="AW84" s="31">
        <v>0</v>
      </c>
      <c r="AX84" s="71">
        <f t="shared" si="7"/>
        <v>469</v>
      </c>
      <c r="AY84" s="52"/>
      <c r="AZ84" s="34">
        <v>157</v>
      </c>
      <c r="BA84" s="72">
        <f t="shared" si="8"/>
        <v>43657</v>
      </c>
      <c r="BB84" s="33">
        <f t="shared" si="9"/>
        <v>43145</v>
      </c>
      <c r="BC84" s="73">
        <v>0</v>
      </c>
      <c r="BD84" s="32">
        <v>43145</v>
      </c>
      <c r="BE84" s="74">
        <v>32</v>
      </c>
      <c r="BF84" s="74">
        <v>480</v>
      </c>
      <c r="BG84" s="32">
        <v>0</v>
      </c>
      <c r="BH84" s="75">
        <v>0</v>
      </c>
      <c r="BI84" s="52"/>
      <c r="BK84" s="10"/>
      <c r="BL84" s="10"/>
    </row>
    <row r="85" spans="1:64" x14ac:dyDescent="0.3">
      <c r="A85" s="5" t="s">
        <v>96</v>
      </c>
      <c r="B85" s="9" t="s">
        <v>134</v>
      </c>
      <c r="C85" s="31">
        <f t="shared" si="6"/>
        <v>107191</v>
      </c>
      <c r="D85" s="70"/>
      <c r="E85" s="70"/>
      <c r="F85" s="70"/>
      <c r="G85" s="70"/>
      <c r="H85" s="70"/>
      <c r="I85" s="70"/>
      <c r="J85" s="70"/>
      <c r="K85" s="70"/>
      <c r="L85" s="33">
        <v>4</v>
      </c>
      <c r="M85" s="31">
        <v>0</v>
      </c>
      <c r="N85" s="31">
        <v>0</v>
      </c>
      <c r="O85" s="31">
        <v>0</v>
      </c>
      <c r="P85" s="31">
        <v>12</v>
      </c>
      <c r="Q85" s="31">
        <v>28</v>
      </c>
      <c r="R85" s="31">
        <v>397</v>
      </c>
      <c r="S85" s="31">
        <v>4</v>
      </c>
      <c r="T85" s="31">
        <v>46</v>
      </c>
      <c r="U85" s="31">
        <v>423</v>
      </c>
      <c r="V85" s="31">
        <v>1109</v>
      </c>
      <c r="W85" s="31">
        <v>0</v>
      </c>
      <c r="X85" s="31">
        <v>5</v>
      </c>
      <c r="Y85" s="31">
        <v>24</v>
      </c>
      <c r="Z85" s="31">
        <v>51</v>
      </c>
      <c r="AA85" s="31">
        <v>2</v>
      </c>
      <c r="AB85" s="31">
        <v>41</v>
      </c>
      <c r="AC85" s="31">
        <v>10</v>
      </c>
      <c r="AD85" s="31">
        <v>31</v>
      </c>
      <c r="AE85" s="31">
        <v>8</v>
      </c>
      <c r="AF85" s="31">
        <v>14</v>
      </c>
      <c r="AG85" s="31">
        <v>66</v>
      </c>
      <c r="AH85" s="31">
        <v>68</v>
      </c>
      <c r="AI85" s="31">
        <v>1051</v>
      </c>
      <c r="AJ85" s="31">
        <v>61</v>
      </c>
      <c r="AK85" s="31">
        <v>956</v>
      </c>
      <c r="AL85" s="31">
        <v>7</v>
      </c>
      <c r="AM85" s="31">
        <v>9</v>
      </c>
      <c r="AN85" s="31">
        <v>33</v>
      </c>
      <c r="AO85" s="31">
        <v>2234</v>
      </c>
      <c r="AP85" s="31">
        <v>3</v>
      </c>
      <c r="AQ85" s="31">
        <v>15</v>
      </c>
      <c r="AR85" s="31">
        <v>366</v>
      </c>
      <c r="AS85" s="31">
        <v>503</v>
      </c>
      <c r="AT85" s="31">
        <v>0</v>
      </c>
      <c r="AU85" s="31">
        <v>0</v>
      </c>
      <c r="AV85" s="31">
        <v>0</v>
      </c>
      <c r="AW85" s="31">
        <v>0</v>
      </c>
      <c r="AX85" s="71">
        <f t="shared" si="7"/>
        <v>7581</v>
      </c>
      <c r="AY85" s="52"/>
      <c r="AZ85" s="34">
        <v>0</v>
      </c>
      <c r="BA85" s="72">
        <f t="shared" si="8"/>
        <v>99610</v>
      </c>
      <c r="BB85" s="33">
        <f t="shared" si="9"/>
        <v>57513</v>
      </c>
      <c r="BC85" s="73">
        <v>0</v>
      </c>
      <c r="BD85" s="32">
        <v>57513</v>
      </c>
      <c r="BE85" s="74">
        <v>0</v>
      </c>
      <c r="BF85" s="74">
        <v>42097</v>
      </c>
      <c r="BG85" s="32">
        <v>0</v>
      </c>
      <c r="BH85" s="75">
        <v>0</v>
      </c>
      <c r="BI85" s="52"/>
      <c r="BK85" s="10"/>
      <c r="BL85" s="10"/>
    </row>
    <row r="86" spans="1:64" x14ac:dyDescent="0.3">
      <c r="A86" s="5" t="s">
        <v>97</v>
      </c>
      <c r="B86" s="9" t="s">
        <v>135</v>
      </c>
      <c r="C86" s="31">
        <f t="shared" si="6"/>
        <v>7181</v>
      </c>
      <c r="D86" s="70"/>
      <c r="E86" s="70"/>
      <c r="F86" s="70"/>
      <c r="G86" s="70"/>
      <c r="H86" s="70"/>
      <c r="I86" s="70"/>
      <c r="J86" s="70"/>
      <c r="K86" s="70"/>
      <c r="L86" s="33">
        <v>0</v>
      </c>
      <c r="M86" s="31">
        <v>0</v>
      </c>
      <c r="N86" s="31">
        <v>0</v>
      </c>
      <c r="O86" s="31">
        <v>0</v>
      </c>
      <c r="P86" s="31">
        <v>0</v>
      </c>
      <c r="Q86" s="31">
        <v>0</v>
      </c>
      <c r="R86" s="31">
        <v>0</v>
      </c>
      <c r="S86" s="31">
        <v>0</v>
      </c>
      <c r="T86" s="31">
        <v>0</v>
      </c>
      <c r="U86" s="31">
        <v>0</v>
      </c>
      <c r="V86" s="31">
        <v>0</v>
      </c>
      <c r="W86" s="31">
        <v>0</v>
      </c>
      <c r="X86" s="31">
        <v>0</v>
      </c>
      <c r="Y86" s="31">
        <v>0</v>
      </c>
      <c r="Z86" s="31">
        <v>0</v>
      </c>
      <c r="AA86" s="31">
        <v>0</v>
      </c>
      <c r="AB86" s="31">
        <v>0</v>
      </c>
      <c r="AC86" s="31">
        <v>0</v>
      </c>
      <c r="AD86" s="31">
        <v>0</v>
      </c>
      <c r="AE86" s="31">
        <v>0</v>
      </c>
      <c r="AF86" s="31">
        <v>0</v>
      </c>
      <c r="AG86" s="31">
        <v>0</v>
      </c>
      <c r="AH86" s="31">
        <v>0</v>
      </c>
      <c r="AI86" s="31">
        <v>0</v>
      </c>
      <c r="AJ86" s="31">
        <v>0</v>
      </c>
      <c r="AK86" s="31">
        <v>0</v>
      </c>
      <c r="AL86" s="31">
        <v>0</v>
      </c>
      <c r="AM86" s="31">
        <v>0</v>
      </c>
      <c r="AN86" s="31">
        <v>0</v>
      </c>
      <c r="AO86" s="31">
        <v>0</v>
      </c>
      <c r="AP86" s="31">
        <v>0</v>
      </c>
      <c r="AQ86" s="31">
        <v>0</v>
      </c>
      <c r="AR86" s="31">
        <v>0</v>
      </c>
      <c r="AS86" s="31">
        <v>0</v>
      </c>
      <c r="AT86" s="31">
        <v>0</v>
      </c>
      <c r="AU86" s="31">
        <v>0</v>
      </c>
      <c r="AV86" s="31">
        <v>0</v>
      </c>
      <c r="AW86" s="31">
        <v>0</v>
      </c>
      <c r="AX86" s="71">
        <f t="shared" si="7"/>
        <v>0</v>
      </c>
      <c r="AY86" s="52"/>
      <c r="AZ86" s="34">
        <v>0</v>
      </c>
      <c r="BA86" s="72">
        <f t="shared" si="8"/>
        <v>7181</v>
      </c>
      <c r="BB86" s="33">
        <f t="shared" si="9"/>
        <v>7181</v>
      </c>
      <c r="BC86" s="73">
        <v>7181</v>
      </c>
      <c r="BD86" s="32">
        <v>0</v>
      </c>
      <c r="BE86" s="74">
        <v>0</v>
      </c>
      <c r="BF86" s="74">
        <v>0</v>
      </c>
      <c r="BG86" s="32">
        <v>0</v>
      </c>
      <c r="BH86" s="75">
        <v>0</v>
      </c>
      <c r="BI86" s="52"/>
      <c r="BK86" s="10"/>
      <c r="BL86" s="10"/>
    </row>
    <row r="87" spans="1:64" x14ac:dyDescent="0.3">
      <c r="A87" s="5" t="s">
        <v>98</v>
      </c>
      <c r="B87" s="9" t="s">
        <v>136</v>
      </c>
      <c r="C87" s="31">
        <f t="shared" si="6"/>
        <v>0</v>
      </c>
      <c r="D87" s="70"/>
      <c r="E87" s="70"/>
      <c r="F87" s="70"/>
      <c r="G87" s="70"/>
      <c r="H87" s="70"/>
      <c r="I87" s="70"/>
      <c r="J87" s="70"/>
      <c r="K87" s="70"/>
      <c r="L87" s="33">
        <v>0</v>
      </c>
      <c r="M87" s="31">
        <v>0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31">
        <v>0</v>
      </c>
      <c r="T87" s="31">
        <v>0</v>
      </c>
      <c r="U87" s="31">
        <v>0</v>
      </c>
      <c r="V87" s="31">
        <v>0</v>
      </c>
      <c r="W87" s="31">
        <v>0</v>
      </c>
      <c r="X87" s="31">
        <v>0</v>
      </c>
      <c r="Y87" s="31">
        <v>0</v>
      </c>
      <c r="Z87" s="31">
        <v>0</v>
      </c>
      <c r="AA87" s="31">
        <v>0</v>
      </c>
      <c r="AB87" s="31">
        <v>0</v>
      </c>
      <c r="AC87" s="31">
        <v>0</v>
      </c>
      <c r="AD87" s="31">
        <v>0</v>
      </c>
      <c r="AE87" s="31">
        <v>0</v>
      </c>
      <c r="AF87" s="31">
        <v>0</v>
      </c>
      <c r="AG87" s="31">
        <v>0</v>
      </c>
      <c r="AH87" s="31">
        <v>0</v>
      </c>
      <c r="AI87" s="31">
        <v>0</v>
      </c>
      <c r="AJ87" s="31">
        <v>0</v>
      </c>
      <c r="AK87" s="31">
        <v>0</v>
      </c>
      <c r="AL87" s="31">
        <v>0</v>
      </c>
      <c r="AM87" s="31">
        <v>0</v>
      </c>
      <c r="AN87" s="31">
        <v>0</v>
      </c>
      <c r="AO87" s="31">
        <v>0</v>
      </c>
      <c r="AP87" s="31">
        <v>0</v>
      </c>
      <c r="AQ87" s="31">
        <v>0</v>
      </c>
      <c r="AR87" s="31">
        <v>0</v>
      </c>
      <c r="AS87" s="31">
        <v>0</v>
      </c>
      <c r="AT87" s="31">
        <v>0</v>
      </c>
      <c r="AU87" s="31">
        <v>0</v>
      </c>
      <c r="AV87" s="31">
        <v>0</v>
      </c>
      <c r="AW87" s="31">
        <v>0</v>
      </c>
      <c r="AX87" s="71">
        <f t="shared" si="7"/>
        <v>0</v>
      </c>
      <c r="AY87" s="52"/>
      <c r="AZ87" s="34">
        <v>0</v>
      </c>
      <c r="BA87" s="72">
        <f t="shared" si="8"/>
        <v>0</v>
      </c>
      <c r="BB87" s="33">
        <f t="shared" si="9"/>
        <v>0</v>
      </c>
      <c r="BC87" s="73">
        <v>0</v>
      </c>
      <c r="BD87" s="32">
        <v>0</v>
      </c>
      <c r="BE87" s="74">
        <v>0</v>
      </c>
      <c r="BF87" s="74">
        <v>0</v>
      </c>
      <c r="BG87" s="32">
        <v>0</v>
      </c>
      <c r="BH87" s="75">
        <v>0</v>
      </c>
      <c r="BI87" s="52"/>
      <c r="BK87" s="10"/>
      <c r="BL87" s="10"/>
    </row>
    <row r="88" spans="1:64" x14ac:dyDescent="0.3">
      <c r="A88" s="5" t="s">
        <v>99</v>
      </c>
      <c r="B88" s="9" t="s">
        <v>51</v>
      </c>
      <c r="C88" s="31">
        <f t="shared" si="6"/>
        <v>22088</v>
      </c>
      <c r="D88" s="70"/>
      <c r="E88" s="70"/>
      <c r="F88" s="70"/>
      <c r="G88" s="70"/>
      <c r="H88" s="70"/>
      <c r="I88" s="70"/>
      <c r="J88" s="70"/>
      <c r="K88" s="70"/>
      <c r="L88" s="33">
        <v>0</v>
      </c>
      <c r="M88" s="31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31">
        <v>0</v>
      </c>
      <c r="T88" s="31">
        <v>0</v>
      </c>
      <c r="U88" s="31">
        <v>0</v>
      </c>
      <c r="V88" s="31">
        <v>0</v>
      </c>
      <c r="W88" s="31">
        <v>0</v>
      </c>
      <c r="X88" s="31">
        <v>0</v>
      </c>
      <c r="Y88" s="31">
        <v>0</v>
      </c>
      <c r="Z88" s="31">
        <v>0</v>
      </c>
      <c r="AA88" s="31">
        <v>0</v>
      </c>
      <c r="AB88" s="31">
        <v>0</v>
      </c>
      <c r="AC88" s="31">
        <v>0</v>
      </c>
      <c r="AD88" s="31">
        <v>0</v>
      </c>
      <c r="AE88" s="31">
        <v>0</v>
      </c>
      <c r="AF88" s="31">
        <v>0</v>
      </c>
      <c r="AG88" s="31">
        <v>0</v>
      </c>
      <c r="AH88" s="31">
        <v>0</v>
      </c>
      <c r="AI88" s="31">
        <v>0</v>
      </c>
      <c r="AJ88" s="31">
        <v>0</v>
      </c>
      <c r="AK88" s="31">
        <v>0</v>
      </c>
      <c r="AL88" s="31">
        <v>0</v>
      </c>
      <c r="AM88" s="31">
        <v>0</v>
      </c>
      <c r="AN88" s="31">
        <v>0</v>
      </c>
      <c r="AO88" s="31">
        <v>0</v>
      </c>
      <c r="AP88" s="31">
        <v>0</v>
      </c>
      <c r="AQ88" s="31">
        <v>0</v>
      </c>
      <c r="AR88" s="31">
        <v>0</v>
      </c>
      <c r="AS88" s="31">
        <v>0</v>
      </c>
      <c r="AT88" s="31">
        <v>0</v>
      </c>
      <c r="AU88" s="31">
        <v>0</v>
      </c>
      <c r="AV88" s="31">
        <v>0</v>
      </c>
      <c r="AW88" s="31">
        <v>0</v>
      </c>
      <c r="AX88" s="71">
        <f t="shared" si="7"/>
        <v>0</v>
      </c>
      <c r="AY88" s="52"/>
      <c r="AZ88" s="34">
        <v>79563</v>
      </c>
      <c r="BA88" s="72">
        <f t="shared" si="8"/>
        <v>-57475</v>
      </c>
      <c r="BB88" s="33">
        <f t="shared" si="9"/>
        <v>-57475</v>
      </c>
      <c r="BC88" s="73">
        <v>0</v>
      </c>
      <c r="BD88" s="32">
        <v>-57475</v>
      </c>
      <c r="BE88" s="74">
        <v>0</v>
      </c>
      <c r="BF88" s="74">
        <v>0</v>
      </c>
      <c r="BG88" s="32">
        <v>0</v>
      </c>
      <c r="BH88" s="75">
        <v>0</v>
      </c>
      <c r="BI88" s="52"/>
      <c r="BK88" s="10"/>
      <c r="BL88" s="10"/>
    </row>
    <row r="89" spans="1:64" ht="12" thickBot="1" x14ac:dyDescent="0.35">
      <c r="A89" s="7" t="s">
        <v>100</v>
      </c>
      <c r="B89" s="9" t="s">
        <v>137</v>
      </c>
      <c r="C89" s="31">
        <f t="shared" si="6"/>
        <v>0</v>
      </c>
      <c r="D89" s="70"/>
      <c r="E89" s="70"/>
      <c r="F89" s="70"/>
      <c r="G89" s="70"/>
      <c r="H89" s="70"/>
      <c r="I89" s="70"/>
      <c r="J89" s="70"/>
      <c r="K89" s="70"/>
      <c r="L89" s="33">
        <v>0</v>
      </c>
      <c r="M89" s="31">
        <v>0</v>
      </c>
      <c r="N89" s="31">
        <v>0</v>
      </c>
      <c r="O89" s="31">
        <v>0</v>
      </c>
      <c r="P89" s="31">
        <v>0</v>
      </c>
      <c r="Q89" s="31">
        <v>0</v>
      </c>
      <c r="R89" s="31">
        <v>0</v>
      </c>
      <c r="S89" s="31">
        <v>0</v>
      </c>
      <c r="T89" s="31">
        <v>0</v>
      </c>
      <c r="U89" s="31">
        <v>0</v>
      </c>
      <c r="V89" s="31">
        <v>0</v>
      </c>
      <c r="W89" s="31">
        <v>0</v>
      </c>
      <c r="X89" s="31">
        <v>0</v>
      </c>
      <c r="Y89" s="31">
        <v>0</v>
      </c>
      <c r="Z89" s="31">
        <v>0</v>
      </c>
      <c r="AA89" s="31">
        <v>0</v>
      </c>
      <c r="AB89" s="31">
        <v>0</v>
      </c>
      <c r="AC89" s="31">
        <v>0</v>
      </c>
      <c r="AD89" s="31">
        <v>0</v>
      </c>
      <c r="AE89" s="31">
        <v>0</v>
      </c>
      <c r="AF89" s="31">
        <v>0</v>
      </c>
      <c r="AG89" s="31">
        <v>0</v>
      </c>
      <c r="AH89" s="31">
        <v>0</v>
      </c>
      <c r="AI89" s="31">
        <v>0</v>
      </c>
      <c r="AJ89" s="31">
        <v>0</v>
      </c>
      <c r="AK89" s="31">
        <v>0</v>
      </c>
      <c r="AL89" s="31">
        <v>0</v>
      </c>
      <c r="AM89" s="31">
        <v>0</v>
      </c>
      <c r="AN89" s="31">
        <v>0</v>
      </c>
      <c r="AO89" s="31">
        <v>0</v>
      </c>
      <c r="AP89" s="31">
        <v>0</v>
      </c>
      <c r="AQ89" s="31">
        <v>0</v>
      </c>
      <c r="AR89" s="31">
        <v>0</v>
      </c>
      <c r="AS89" s="31">
        <v>0</v>
      </c>
      <c r="AT89" s="31">
        <v>0</v>
      </c>
      <c r="AU89" s="31">
        <v>0</v>
      </c>
      <c r="AV89" s="31">
        <v>0</v>
      </c>
      <c r="AW89" s="31">
        <v>0</v>
      </c>
      <c r="AX89" s="71">
        <f t="shared" si="7"/>
        <v>0</v>
      </c>
      <c r="AY89" s="52"/>
      <c r="AZ89" s="34">
        <v>0</v>
      </c>
      <c r="BA89" s="72">
        <f t="shared" si="8"/>
        <v>0</v>
      </c>
      <c r="BB89" s="33">
        <f t="shared" si="9"/>
        <v>0</v>
      </c>
      <c r="BC89" s="73">
        <v>0</v>
      </c>
      <c r="BD89" s="32">
        <v>0</v>
      </c>
      <c r="BE89" s="74">
        <v>0</v>
      </c>
      <c r="BF89" s="74">
        <v>0</v>
      </c>
      <c r="BG89" s="32">
        <v>0</v>
      </c>
      <c r="BH89" s="75">
        <v>0</v>
      </c>
      <c r="BI89" s="52"/>
      <c r="BK89" s="10"/>
      <c r="BL89" s="10"/>
    </row>
    <row r="90" spans="1:64" ht="12.5" thickTop="1" thickBot="1" x14ac:dyDescent="0.35">
      <c r="B90" s="76" t="s">
        <v>138</v>
      </c>
      <c r="C90" s="41">
        <f t="shared" ref="C90:BF90" si="10">SUM(C52:C89)</f>
        <v>8276375</v>
      </c>
      <c r="D90" s="41">
        <f t="shared" si="10"/>
        <v>0</v>
      </c>
      <c r="E90" s="41">
        <f t="shared" si="10"/>
        <v>0</v>
      </c>
      <c r="F90" s="41">
        <f t="shared" si="10"/>
        <v>0</v>
      </c>
      <c r="G90" s="41">
        <f t="shared" si="10"/>
        <v>0</v>
      </c>
      <c r="H90" s="41">
        <f t="shared" si="10"/>
        <v>0</v>
      </c>
      <c r="I90" s="41">
        <f t="shared" si="10"/>
        <v>0</v>
      </c>
      <c r="J90" s="41">
        <f t="shared" si="10"/>
        <v>0</v>
      </c>
      <c r="K90" s="77">
        <f t="shared" si="10"/>
        <v>0</v>
      </c>
      <c r="L90" s="41">
        <f t="shared" si="10"/>
        <v>206442</v>
      </c>
      <c r="M90" s="41">
        <f t="shared" si="10"/>
        <v>72277</v>
      </c>
      <c r="N90" s="41">
        <f t="shared" si="10"/>
        <v>3580</v>
      </c>
      <c r="O90" s="41">
        <f t="shared" si="10"/>
        <v>2330</v>
      </c>
      <c r="P90" s="41">
        <f t="shared" si="10"/>
        <v>21124</v>
      </c>
      <c r="Q90" s="41">
        <f t="shared" si="10"/>
        <v>365714</v>
      </c>
      <c r="R90" s="41">
        <f t="shared" si="10"/>
        <v>80770</v>
      </c>
      <c r="S90" s="41">
        <f t="shared" si="10"/>
        <v>19</v>
      </c>
      <c r="T90" s="41">
        <f t="shared" si="10"/>
        <v>71830</v>
      </c>
      <c r="U90" s="41">
        <f t="shared" si="10"/>
        <v>77303</v>
      </c>
      <c r="V90" s="41">
        <f t="shared" si="10"/>
        <v>61814</v>
      </c>
      <c r="W90" s="41">
        <f t="shared" si="10"/>
        <v>3798</v>
      </c>
      <c r="X90" s="41">
        <f t="shared" si="10"/>
        <v>64481</v>
      </c>
      <c r="Y90" s="41">
        <f t="shared" si="10"/>
        <v>135780</v>
      </c>
      <c r="Z90" s="41">
        <f t="shared" si="10"/>
        <v>53142</v>
      </c>
      <c r="AA90" s="41">
        <f t="shared" si="10"/>
        <v>15658</v>
      </c>
      <c r="AB90" s="41">
        <f t="shared" si="10"/>
        <v>64173</v>
      </c>
      <c r="AC90" s="41">
        <f t="shared" si="10"/>
        <v>52602</v>
      </c>
      <c r="AD90" s="41">
        <f t="shared" si="10"/>
        <v>129931</v>
      </c>
      <c r="AE90" s="41">
        <f t="shared" si="10"/>
        <v>11169</v>
      </c>
      <c r="AF90" s="41">
        <f t="shared" si="10"/>
        <v>278620</v>
      </c>
      <c r="AG90" s="41">
        <f t="shared" si="10"/>
        <v>240126</v>
      </c>
      <c r="AH90" s="41">
        <f t="shared" si="10"/>
        <v>268494</v>
      </c>
      <c r="AI90" s="41">
        <f t="shared" si="10"/>
        <v>373698</v>
      </c>
      <c r="AJ90" s="41">
        <f t="shared" si="10"/>
        <v>160665</v>
      </c>
      <c r="AK90" s="41">
        <f t="shared" si="10"/>
        <v>66655</v>
      </c>
      <c r="AL90" s="41">
        <f t="shared" si="10"/>
        <v>16418</v>
      </c>
      <c r="AM90" s="41">
        <f t="shared" si="10"/>
        <v>140960</v>
      </c>
      <c r="AN90" s="41">
        <f t="shared" si="10"/>
        <v>54458</v>
      </c>
      <c r="AO90" s="41">
        <f t="shared" si="10"/>
        <v>105570</v>
      </c>
      <c r="AP90" s="41">
        <f t="shared" si="10"/>
        <v>37282</v>
      </c>
      <c r="AQ90" s="41">
        <f t="shared" si="10"/>
        <v>61090</v>
      </c>
      <c r="AR90" s="41">
        <f t="shared" si="10"/>
        <v>12767</v>
      </c>
      <c r="AS90" s="41">
        <f t="shared" si="10"/>
        <v>36254</v>
      </c>
      <c r="AT90" s="41">
        <f t="shared" si="10"/>
        <v>0</v>
      </c>
      <c r="AU90" s="41">
        <f t="shared" si="10"/>
        <v>0</v>
      </c>
      <c r="AV90" s="41">
        <f t="shared" si="10"/>
        <v>0</v>
      </c>
      <c r="AW90" s="41">
        <f t="shared" si="10"/>
        <v>0</v>
      </c>
      <c r="AX90" s="41">
        <f t="shared" si="10"/>
        <v>3346994</v>
      </c>
      <c r="AY90" s="76">
        <f t="shared" si="10"/>
        <v>0</v>
      </c>
      <c r="AZ90" s="77">
        <f t="shared" si="10"/>
        <v>938429</v>
      </c>
      <c r="BA90" s="77">
        <f t="shared" si="10"/>
        <v>3366519</v>
      </c>
      <c r="BB90" s="41">
        <f t="shared" si="10"/>
        <v>2790310</v>
      </c>
      <c r="BC90" s="41">
        <f t="shared" si="10"/>
        <v>414289</v>
      </c>
      <c r="BD90" s="78">
        <f t="shared" si="10"/>
        <v>2376021</v>
      </c>
      <c r="BE90" s="78">
        <f t="shared" si="10"/>
        <v>518460</v>
      </c>
      <c r="BF90" s="78">
        <f t="shared" si="10"/>
        <v>57749</v>
      </c>
      <c r="BG90" s="41">
        <f>SUM(BG52:BG89)</f>
        <v>629356</v>
      </c>
      <c r="BH90" s="41">
        <f>SUM(BH52:BH89)</f>
        <v>-4923</v>
      </c>
      <c r="BI90" s="79">
        <f>SUM(BI52:BI89)</f>
        <v>0</v>
      </c>
      <c r="BK90" s="10"/>
      <c r="BL90" s="10"/>
    </row>
    <row r="91" spans="1:64" ht="12" thickTop="1" x14ac:dyDescent="0.3">
      <c r="B91" s="80" t="s">
        <v>157</v>
      </c>
      <c r="C91" s="81"/>
      <c r="D91" s="82"/>
      <c r="E91" s="82"/>
      <c r="F91" s="82">
        <f>F46</f>
        <v>199167</v>
      </c>
      <c r="G91" s="82">
        <f>G46</f>
        <v>-6076</v>
      </c>
      <c r="H91" s="82">
        <f>H46</f>
        <v>36369</v>
      </c>
      <c r="I91" s="82">
        <f>I46</f>
        <v>2072</v>
      </c>
      <c r="J91" s="82">
        <f>J46</f>
        <v>92490</v>
      </c>
      <c r="K91" s="82"/>
      <c r="L91" s="81">
        <f t="shared" ref="L91:AW91" si="11">L46-L90</f>
        <v>567871</v>
      </c>
      <c r="M91" s="83">
        <f t="shared" si="11"/>
        <v>101282</v>
      </c>
      <c r="N91" s="83">
        <f t="shared" si="11"/>
        <v>54756</v>
      </c>
      <c r="O91" s="83">
        <f t="shared" si="11"/>
        <v>29575</v>
      </c>
      <c r="P91" s="83">
        <f t="shared" si="11"/>
        <v>36864</v>
      </c>
      <c r="Q91" s="83">
        <f t="shared" si="11"/>
        <v>146663</v>
      </c>
      <c r="R91" s="83">
        <f t="shared" si="11"/>
        <v>66889</v>
      </c>
      <c r="S91" s="83">
        <f t="shared" si="11"/>
        <v>108</v>
      </c>
      <c r="T91" s="83">
        <f t="shared" si="11"/>
        <v>32470</v>
      </c>
      <c r="U91" s="83">
        <f t="shared" si="11"/>
        <v>51415</v>
      </c>
      <c r="V91" s="83">
        <f t="shared" si="11"/>
        <v>58126</v>
      </c>
      <c r="W91" s="83">
        <f t="shared" si="11"/>
        <v>5683</v>
      </c>
      <c r="X91" s="83">
        <f t="shared" si="11"/>
        <v>12242</v>
      </c>
      <c r="Y91" s="83">
        <f t="shared" si="11"/>
        <v>48264</v>
      </c>
      <c r="Z91" s="83">
        <f t="shared" si="11"/>
        <v>7514</v>
      </c>
      <c r="AA91" s="83">
        <f t="shared" si="11"/>
        <v>6946</v>
      </c>
      <c r="AB91" s="83">
        <f t="shared" si="11"/>
        <v>31945</v>
      </c>
      <c r="AC91" s="83">
        <f t="shared" si="11"/>
        <v>14254</v>
      </c>
      <c r="AD91" s="83">
        <f t="shared" si="11"/>
        <v>59034</v>
      </c>
      <c r="AE91" s="83">
        <f t="shared" si="11"/>
        <v>75599</v>
      </c>
      <c r="AF91" s="83">
        <f t="shared" si="11"/>
        <v>102660</v>
      </c>
      <c r="AG91" s="83">
        <f t="shared" si="11"/>
        <v>237611</v>
      </c>
      <c r="AH91" s="83">
        <f t="shared" si="11"/>
        <v>254034</v>
      </c>
      <c r="AI91" s="83">
        <f t="shared" si="11"/>
        <v>64519</v>
      </c>
      <c r="AJ91" s="83">
        <f t="shared" si="11"/>
        <v>177664</v>
      </c>
      <c r="AK91" s="83">
        <f t="shared" si="11"/>
        <v>110887</v>
      </c>
      <c r="AL91" s="83">
        <f t="shared" si="11"/>
        <v>243190</v>
      </c>
      <c r="AM91" s="83">
        <f t="shared" si="11"/>
        <v>96209</v>
      </c>
      <c r="AN91" s="83">
        <f t="shared" si="11"/>
        <v>76256</v>
      </c>
      <c r="AO91" s="83">
        <f t="shared" si="11"/>
        <v>240080</v>
      </c>
      <c r="AP91" s="83">
        <f t="shared" si="11"/>
        <v>198634</v>
      </c>
      <c r="AQ91" s="83">
        <f t="shared" si="11"/>
        <v>67553</v>
      </c>
      <c r="AR91" s="83">
        <f t="shared" si="11"/>
        <v>31211</v>
      </c>
      <c r="AS91" s="83">
        <f t="shared" si="11"/>
        <v>69690</v>
      </c>
      <c r="AT91" s="83">
        <f t="shared" si="11"/>
        <v>7181</v>
      </c>
      <c r="AU91" s="83">
        <f t="shared" si="11"/>
        <v>0</v>
      </c>
      <c r="AV91" s="83">
        <f t="shared" si="11"/>
        <v>0</v>
      </c>
      <c r="AW91" s="83">
        <f t="shared" si="11"/>
        <v>0</v>
      </c>
      <c r="AX91" s="84">
        <f t="shared" ref="AX91:AX99" si="12">SUM(L91:AW91)</f>
        <v>3384879</v>
      </c>
      <c r="AY91" s="84">
        <f t="shared" ref="AY91:AY99" si="13">SUM(C91:AW91)</f>
        <v>3708901</v>
      </c>
      <c r="BK91" s="10"/>
      <c r="BL91" s="10"/>
    </row>
    <row r="92" spans="1:64" ht="12" thickBot="1" x14ac:dyDescent="0.35">
      <c r="B92" s="80" t="s">
        <v>158</v>
      </c>
      <c r="C92" s="33"/>
      <c r="D92" s="32"/>
      <c r="E92" s="32"/>
      <c r="F92" s="32"/>
      <c r="G92" s="32"/>
      <c r="H92" s="32"/>
      <c r="I92" s="32"/>
      <c r="J92" s="32"/>
      <c r="K92" s="32"/>
      <c r="L92" s="33">
        <v>6538</v>
      </c>
      <c r="M92" s="31">
        <v>1230</v>
      </c>
      <c r="N92" s="31">
        <v>1376</v>
      </c>
      <c r="O92" s="31">
        <v>95</v>
      </c>
      <c r="P92" s="31">
        <v>10871</v>
      </c>
      <c r="Q92" s="31">
        <v>14266</v>
      </c>
      <c r="R92" s="31">
        <v>9348</v>
      </c>
      <c r="S92" s="31">
        <v>1</v>
      </c>
      <c r="T92" s="31">
        <v>5583</v>
      </c>
      <c r="U92" s="31">
        <v>8682</v>
      </c>
      <c r="V92" s="31">
        <v>5234</v>
      </c>
      <c r="W92" s="31">
        <v>765</v>
      </c>
      <c r="X92" s="31">
        <v>5340</v>
      </c>
      <c r="Y92" s="31">
        <v>7024</v>
      </c>
      <c r="Z92" s="31">
        <v>4863</v>
      </c>
      <c r="AA92" s="31">
        <v>2076</v>
      </c>
      <c r="AB92" s="31">
        <v>8903</v>
      </c>
      <c r="AC92" s="31">
        <v>11905</v>
      </c>
      <c r="AD92" s="31">
        <v>17685</v>
      </c>
      <c r="AE92" s="31">
        <v>3529</v>
      </c>
      <c r="AF92" s="31">
        <v>23443</v>
      </c>
      <c r="AG92" s="31">
        <v>120789</v>
      </c>
      <c r="AH92" s="31">
        <v>67912</v>
      </c>
      <c r="AI92" s="31">
        <v>17687</v>
      </c>
      <c r="AJ92" s="31">
        <v>34377</v>
      </c>
      <c r="AK92" s="31">
        <v>64124</v>
      </c>
      <c r="AL92" s="31">
        <v>5645</v>
      </c>
      <c r="AM92" s="31">
        <v>62477</v>
      </c>
      <c r="AN92" s="31">
        <v>25253</v>
      </c>
      <c r="AO92" s="31">
        <v>139954</v>
      </c>
      <c r="AP92" s="31">
        <v>131410</v>
      </c>
      <c r="AQ92" s="31">
        <v>48804</v>
      </c>
      <c r="AR92" s="31">
        <v>7687</v>
      </c>
      <c r="AS92" s="31">
        <v>30244</v>
      </c>
      <c r="AT92" s="31">
        <v>7181</v>
      </c>
      <c r="AU92" s="31">
        <v>0</v>
      </c>
      <c r="AV92" s="31">
        <v>0</v>
      </c>
      <c r="AW92" s="31">
        <v>0</v>
      </c>
      <c r="AX92" s="34">
        <f t="shared" si="12"/>
        <v>912301</v>
      </c>
      <c r="AY92" s="34">
        <f t="shared" si="13"/>
        <v>912301</v>
      </c>
      <c r="BK92" s="10"/>
      <c r="BL92" s="10"/>
    </row>
    <row r="93" spans="1:64" ht="12" thickTop="1" x14ac:dyDescent="0.3">
      <c r="B93" s="80" t="s">
        <v>159</v>
      </c>
      <c r="C93" s="33"/>
      <c r="D93" s="32"/>
      <c r="E93" s="32"/>
      <c r="F93" s="32"/>
      <c r="G93" s="32"/>
      <c r="H93" s="32"/>
      <c r="I93" s="32"/>
      <c r="J93" s="32"/>
      <c r="K93" s="32"/>
      <c r="L93" s="33">
        <f t="shared" ref="L93:AW93" si="14">+L92-SUM(L94:L95)</f>
        <v>6038</v>
      </c>
      <c r="M93" s="31">
        <f t="shared" si="14"/>
        <v>1211</v>
      </c>
      <c r="N93" s="31">
        <f t="shared" si="14"/>
        <v>1301</v>
      </c>
      <c r="O93" s="31">
        <f t="shared" si="14"/>
        <v>92</v>
      </c>
      <c r="P93" s="31">
        <f t="shared" si="14"/>
        <v>9520</v>
      </c>
      <c r="Q93" s="31">
        <f t="shared" si="14"/>
        <v>13115</v>
      </c>
      <c r="R93" s="31">
        <f t="shared" si="14"/>
        <v>8171</v>
      </c>
      <c r="S93" s="31">
        <f t="shared" si="14"/>
        <v>1</v>
      </c>
      <c r="T93" s="31">
        <f t="shared" si="14"/>
        <v>5500</v>
      </c>
      <c r="U93" s="31">
        <f t="shared" si="14"/>
        <v>7726</v>
      </c>
      <c r="V93" s="31">
        <f t="shared" si="14"/>
        <v>4654</v>
      </c>
      <c r="W93" s="31">
        <f t="shared" si="14"/>
        <v>737</v>
      </c>
      <c r="X93" s="31">
        <f t="shared" si="14"/>
        <v>4670</v>
      </c>
      <c r="Y93" s="31">
        <f t="shared" si="14"/>
        <v>6070</v>
      </c>
      <c r="Z93" s="31">
        <f t="shared" si="14"/>
        <v>4553</v>
      </c>
      <c r="AA93" s="31">
        <f t="shared" si="14"/>
        <v>1965</v>
      </c>
      <c r="AB93" s="31">
        <f t="shared" si="14"/>
        <v>7822</v>
      </c>
      <c r="AC93" s="31">
        <f t="shared" si="14"/>
        <v>10556</v>
      </c>
      <c r="AD93" s="31">
        <f t="shared" si="14"/>
        <v>15367</v>
      </c>
      <c r="AE93" s="31">
        <f t="shared" si="14"/>
        <v>3072</v>
      </c>
      <c r="AF93" s="31">
        <f t="shared" si="14"/>
        <v>21242</v>
      </c>
      <c r="AG93" s="31">
        <f t="shared" si="14"/>
        <v>115515</v>
      </c>
      <c r="AH93" s="31">
        <f t="shared" si="14"/>
        <v>60438</v>
      </c>
      <c r="AI93" s="31">
        <f t="shared" si="14"/>
        <v>16817</v>
      </c>
      <c r="AJ93" s="31">
        <f t="shared" si="14"/>
        <v>29939</v>
      </c>
      <c r="AK93" s="31">
        <f t="shared" si="14"/>
        <v>55505</v>
      </c>
      <c r="AL93" s="31">
        <f t="shared" si="14"/>
        <v>4965</v>
      </c>
      <c r="AM93" s="31">
        <f t="shared" si="14"/>
        <v>54273</v>
      </c>
      <c r="AN93" s="31">
        <f t="shared" si="14"/>
        <v>23099</v>
      </c>
      <c r="AO93" s="31">
        <f t="shared" si="14"/>
        <v>113826</v>
      </c>
      <c r="AP93" s="31">
        <f t="shared" si="14"/>
        <v>112261</v>
      </c>
      <c r="AQ93" s="31">
        <f t="shared" si="14"/>
        <v>45054</v>
      </c>
      <c r="AR93" s="31">
        <f t="shared" si="14"/>
        <v>6815</v>
      </c>
      <c r="AS93" s="31">
        <f t="shared" si="14"/>
        <v>26913</v>
      </c>
      <c r="AT93" s="31">
        <f t="shared" si="14"/>
        <v>7181</v>
      </c>
      <c r="AU93" s="31">
        <f t="shared" si="14"/>
        <v>0</v>
      </c>
      <c r="AV93" s="31">
        <f t="shared" si="14"/>
        <v>0</v>
      </c>
      <c r="AW93" s="31">
        <f t="shared" si="14"/>
        <v>0</v>
      </c>
      <c r="AX93" s="34">
        <f t="shared" si="12"/>
        <v>805984</v>
      </c>
      <c r="AY93" s="34">
        <f t="shared" si="13"/>
        <v>805984</v>
      </c>
      <c r="BA93" s="85" t="s">
        <v>160</v>
      </c>
      <c r="BB93" s="86"/>
      <c r="BC93" s="86"/>
      <c r="BD93" s="86"/>
      <c r="BE93" s="87">
        <f>AX91</f>
        <v>3384879</v>
      </c>
      <c r="BG93" s="85" t="s">
        <v>161</v>
      </c>
      <c r="BH93" s="86"/>
      <c r="BI93" s="86"/>
      <c r="BJ93" s="86"/>
      <c r="BK93" s="87">
        <f>BA90</f>
        <v>3366519</v>
      </c>
      <c r="BL93" s="73"/>
    </row>
    <row r="94" spans="1:64" x14ac:dyDescent="0.3">
      <c r="B94" s="80" t="s">
        <v>162</v>
      </c>
      <c r="C94" s="33"/>
      <c r="D94" s="32"/>
      <c r="E94" s="32"/>
      <c r="F94" s="32"/>
      <c r="G94" s="32"/>
      <c r="H94" s="32"/>
      <c r="I94" s="32"/>
      <c r="J94" s="32"/>
      <c r="K94" s="32"/>
      <c r="L94" s="33">
        <v>500</v>
      </c>
      <c r="M94" s="31">
        <v>19</v>
      </c>
      <c r="N94" s="31">
        <v>75</v>
      </c>
      <c r="O94" s="31">
        <v>3</v>
      </c>
      <c r="P94" s="31">
        <v>1351</v>
      </c>
      <c r="Q94" s="31">
        <v>1151</v>
      </c>
      <c r="R94" s="31">
        <v>1177</v>
      </c>
      <c r="S94" s="31">
        <v>0</v>
      </c>
      <c r="T94" s="31">
        <v>83</v>
      </c>
      <c r="U94" s="31">
        <v>956</v>
      </c>
      <c r="V94" s="31">
        <v>580</v>
      </c>
      <c r="W94" s="31">
        <v>28</v>
      </c>
      <c r="X94" s="31">
        <v>670</v>
      </c>
      <c r="Y94" s="31">
        <v>954</v>
      </c>
      <c r="Z94" s="31">
        <v>310</v>
      </c>
      <c r="AA94" s="31">
        <v>111</v>
      </c>
      <c r="AB94" s="31">
        <v>1081</v>
      </c>
      <c r="AC94" s="31">
        <v>1349</v>
      </c>
      <c r="AD94" s="31">
        <v>2318</v>
      </c>
      <c r="AE94" s="31">
        <v>457</v>
      </c>
      <c r="AF94" s="31">
        <v>2201</v>
      </c>
      <c r="AG94" s="31">
        <v>5274</v>
      </c>
      <c r="AH94" s="31">
        <v>7474</v>
      </c>
      <c r="AI94" s="31">
        <v>870</v>
      </c>
      <c r="AJ94" s="31">
        <v>4438</v>
      </c>
      <c r="AK94" s="31">
        <v>8619</v>
      </c>
      <c r="AL94" s="31">
        <v>680</v>
      </c>
      <c r="AM94" s="31">
        <v>8204</v>
      </c>
      <c r="AN94" s="31">
        <v>2154</v>
      </c>
      <c r="AO94" s="31">
        <v>26128</v>
      </c>
      <c r="AP94" s="31">
        <v>19149</v>
      </c>
      <c r="AQ94" s="31">
        <v>3750</v>
      </c>
      <c r="AR94" s="31">
        <v>872</v>
      </c>
      <c r="AS94" s="31">
        <v>3331</v>
      </c>
      <c r="AT94" s="31">
        <v>0</v>
      </c>
      <c r="AU94" s="31">
        <v>0</v>
      </c>
      <c r="AV94" s="31">
        <v>0</v>
      </c>
      <c r="AW94" s="31">
        <v>0</v>
      </c>
      <c r="AX94" s="34">
        <f t="shared" si="12"/>
        <v>106317</v>
      </c>
      <c r="AY94" s="34">
        <f t="shared" si="13"/>
        <v>106317</v>
      </c>
      <c r="BA94" s="88" t="s">
        <v>163</v>
      </c>
      <c r="BE94" s="72">
        <f>J46</f>
        <v>92490</v>
      </c>
      <c r="BG94" s="88" t="s">
        <v>164</v>
      </c>
      <c r="BK94" s="72">
        <f>BG90</f>
        <v>629356</v>
      </c>
      <c r="BL94" s="73"/>
    </row>
    <row r="95" spans="1:64" s="43" customFormat="1" ht="11.25" customHeight="1" x14ac:dyDescent="0.3">
      <c r="B95" s="80" t="s">
        <v>165</v>
      </c>
      <c r="C95" s="89"/>
      <c r="D95" s="90"/>
      <c r="E95" s="90"/>
      <c r="F95" s="90"/>
      <c r="G95" s="90"/>
      <c r="H95" s="90"/>
      <c r="I95" s="90"/>
      <c r="J95" s="90"/>
      <c r="K95" s="90"/>
      <c r="L95" s="33">
        <v>0</v>
      </c>
      <c r="M95" s="91">
        <v>0</v>
      </c>
      <c r="N95" s="91">
        <v>0</v>
      </c>
      <c r="O95" s="91">
        <v>0</v>
      </c>
      <c r="P95" s="91">
        <v>0</v>
      </c>
      <c r="Q95" s="91">
        <v>0</v>
      </c>
      <c r="R95" s="91">
        <v>0</v>
      </c>
      <c r="S95" s="91">
        <v>0</v>
      </c>
      <c r="T95" s="91">
        <v>0</v>
      </c>
      <c r="U95" s="91">
        <v>0</v>
      </c>
      <c r="V95" s="91">
        <v>0</v>
      </c>
      <c r="W95" s="91">
        <v>0</v>
      </c>
      <c r="X95" s="91">
        <v>0</v>
      </c>
      <c r="Y95" s="91">
        <v>0</v>
      </c>
      <c r="Z95" s="91">
        <v>0</v>
      </c>
      <c r="AA95" s="91">
        <v>0</v>
      </c>
      <c r="AB95" s="91">
        <v>0</v>
      </c>
      <c r="AC95" s="91">
        <v>0</v>
      </c>
      <c r="AD95" s="91">
        <v>0</v>
      </c>
      <c r="AE95" s="91">
        <v>0</v>
      </c>
      <c r="AF95" s="91">
        <v>0</v>
      </c>
      <c r="AG95" s="91">
        <v>0</v>
      </c>
      <c r="AH95" s="91">
        <v>0</v>
      </c>
      <c r="AI95" s="91">
        <v>0</v>
      </c>
      <c r="AJ95" s="91">
        <v>0</v>
      </c>
      <c r="AK95" s="91">
        <v>0</v>
      </c>
      <c r="AL95" s="91">
        <v>0</v>
      </c>
      <c r="AM95" s="91">
        <v>0</v>
      </c>
      <c r="AN95" s="91">
        <v>0</v>
      </c>
      <c r="AO95" s="91">
        <v>0</v>
      </c>
      <c r="AP95" s="91">
        <v>0</v>
      </c>
      <c r="AQ95" s="91">
        <v>0</v>
      </c>
      <c r="AR95" s="91">
        <v>0</v>
      </c>
      <c r="AS95" s="91">
        <v>0</v>
      </c>
      <c r="AT95" s="91">
        <v>0</v>
      </c>
      <c r="AU95" s="91">
        <v>0</v>
      </c>
      <c r="AV95" s="91">
        <v>0</v>
      </c>
      <c r="AW95" s="91">
        <v>0</v>
      </c>
      <c r="AX95" s="34">
        <f t="shared" si="12"/>
        <v>0</v>
      </c>
      <c r="AY95" s="34">
        <f t="shared" si="13"/>
        <v>0</v>
      </c>
      <c r="AZ95" s="10"/>
      <c r="BA95" s="88" t="s">
        <v>166</v>
      </c>
      <c r="BE95" s="92">
        <f>I46</f>
        <v>2072</v>
      </c>
      <c r="BG95" s="88" t="s">
        <v>167</v>
      </c>
      <c r="BH95" s="10"/>
      <c r="BI95" s="10"/>
      <c r="BJ95" s="10"/>
      <c r="BK95" s="72">
        <f>BH90</f>
        <v>-4923</v>
      </c>
      <c r="BL95" s="73"/>
    </row>
    <row r="96" spans="1:64" x14ac:dyDescent="0.3">
      <c r="B96" s="80" t="s">
        <v>168</v>
      </c>
      <c r="C96" s="33"/>
      <c r="D96" s="32"/>
      <c r="E96" s="32"/>
      <c r="F96" s="32"/>
      <c r="G96" s="32"/>
      <c r="H96" s="32"/>
      <c r="I96" s="32"/>
      <c r="J96" s="32"/>
      <c r="K96" s="32"/>
      <c r="L96" s="33">
        <v>195</v>
      </c>
      <c r="M96" s="31">
        <v>1</v>
      </c>
      <c r="N96" s="31">
        <v>8</v>
      </c>
      <c r="O96" s="31">
        <v>1</v>
      </c>
      <c r="P96" s="31">
        <v>416</v>
      </c>
      <c r="Q96" s="31">
        <v>684</v>
      </c>
      <c r="R96" s="31">
        <v>757</v>
      </c>
      <c r="S96" s="31">
        <v>0</v>
      </c>
      <c r="T96" s="31">
        <v>174</v>
      </c>
      <c r="U96" s="31">
        <v>157</v>
      </c>
      <c r="V96" s="31">
        <v>66</v>
      </c>
      <c r="W96" s="31">
        <v>27</v>
      </c>
      <c r="X96" s="31">
        <v>313</v>
      </c>
      <c r="Y96" s="31">
        <v>1206</v>
      </c>
      <c r="Z96" s="31">
        <v>248</v>
      </c>
      <c r="AA96" s="31">
        <v>16</v>
      </c>
      <c r="AB96" s="31">
        <v>101</v>
      </c>
      <c r="AC96" s="31">
        <v>115</v>
      </c>
      <c r="AD96" s="31">
        <v>718</v>
      </c>
      <c r="AE96" s="31">
        <v>75</v>
      </c>
      <c r="AF96" s="31">
        <v>1615</v>
      </c>
      <c r="AG96" s="31">
        <v>6946</v>
      </c>
      <c r="AH96" s="31">
        <v>7567</v>
      </c>
      <c r="AI96" s="31">
        <v>999</v>
      </c>
      <c r="AJ96" s="31">
        <v>-1005</v>
      </c>
      <c r="AK96" s="31">
        <v>6603</v>
      </c>
      <c r="AL96" s="31">
        <v>56</v>
      </c>
      <c r="AM96" s="31">
        <v>390</v>
      </c>
      <c r="AN96" s="31">
        <v>409</v>
      </c>
      <c r="AO96" s="31">
        <v>73</v>
      </c>
      <c r="AP96" s="31">
        <v>42</v>
      </c>
      <c r="AQ96" s="31">
        <v>89</v>
      </c>
      <c r="AR96" s="31">
        <v>600</v>
      </c>
      <c r="AS96" s="31">
        <v>475</v>
      </c>
      <c r="AT96" s="31">
        <v>0</v>
      </c>
      <c r="AU96" s="31">
        <v>0</v>
      </c>
      <c r="AV96" s="31">
        <v>0</v>
      </c>
      <c r="AW96" s="31">
        <v>0</v>
      </c>
      <c r="AX96" s="34">
        <f t="shared" si="12"/>
        <v>30137</v>
      </c>
      <c r="AY96" s="34">
        <f t="shared" si="13"/>
        <v>30137</v>
      </c>
      <c r="BA96" s="88" t="s">
        <v>169</v>
      </c>
      <c r="BE96" s="72">
        <f>H46+F46</f>
        <v>235536</v>
      </c>
      <c r="BG96" s="88" t="s">
        <v>170</v>
      </c>
      <c r="BK96" s="72">
        <f>BI90</f>
        <v>0</v>
      </c>
      <c r="BL96" s="73"/>
    </row>
    <row r="97" spans="2:64" x14ac:dyDescent="0.3">
      <c r="B97" s="80" t="s">
        <v>171</v>
      </c>
      <c r="C97" s="33"/>
      <c r="D97" s="32"/>
      <c r="E97" s="32"/>
      <c r="F97" s="32"/>
      <c r="G97" s="32"/>
      <c r="H97" s="32"/>
      <c r="I97" s="32"/>
      <c r="J97" s="32"/>
      <c r="K97" s="32"/>
      <c r="L97" s="33">
        <v>0</v>
      </c>
      <c r="M97" s="31">
        <v>0</v>
      </c>
      <c r="N97" s="31">
        <v>-140</v>
      </c>
      <c r="O97" s="31">
        <v>0</v>
      </c>
      <c r="P97" s="31">
        <v>0</v>
      </c>
      <c r="Q97" s="31">
        <v>-150</v>
      </c>
      <c r="R97" s="31">
        <v>0</v>
      </c>
      <c r="S97" s="31">
        <v>0</v>
      </c>
      <c r="T97" s="31">
        <v>0</v>
      </c>
      <c r="U97" s="31">
        <v>-600</v>
      </c>
      <c r="V97" s="31">
        <v>0</v>
      </c>
      <c r="W97" s="31">
        <v>0</v>
      </c>
      <c r="X97" s="31">
        <v>0</v>
      </c>
      <c r="Y97" s="31">
        <v>0</v>
      </c>
      <c r="Z97" s="31">
        <v>0</v>
      </c>
      <c r="AA97" s="31">
        <v>0</v>
      </c>
      <c r="AB97" s="31">
        <v>0</v>
      </c>
      <c r="AC97" s="31">
        <v>0</v>
      </c>
      <c r="AD97" s="31">
        <v>-3000</v>
      </c>
      <c r="AE97" s="31">
        <v>0</v>
      </c>
      <c r="AF97" s="31">
        <v>0</v>
      </c>
      <c r="AG97" s="31">
        <v>0</v>
      </c>
      <c r="AH97" s="31">
        <v>-1003</v>
      </c>
      <c r="AI97" s="31">
        <v>0</v>
      </c>
      <c r="AJ97" s="31">
        <v>0</v>
      </c>
      <c r="AK97" s="31">
        <v>-298</v>
      </c>
      <c r="AL97" s="31">
        <v>0</v>
      </c>
      <c r="AM97" s="31">
        <v>-16</v>
      </c>
      <c r="AN97" s="31">
        <v>0</v>
      </c>
      <c r="AO97" s="31">
        <v>0</v>
      </c>
      <c r="AP97" s="31">
        <v>-1226</v>
      </c>
      <c r="AQ97" s="31">
        <v>-4</v>
      </c>
      <c r="AR97" s="31">
        <v>-2</v>
      </c>
      <c r="AS97" s="31">
        <v>-650</v>
      </c>
      <c r="AT97" s="31">
        <v>0</v>
      </c>
      <c r="AU97" s="31">
        <v>0</v>
      </c>
      <c r="AV97" s="31">
        <v>0</v>
      </c>
      <c r="AW97" s="31">
        <v>0</v>
      </c>
      <c r="AX97" s="34">
        <f t="shared" si="12"/>
        <v>-7089</v>
      </c>
      <c r="AY97" s="34">
        <f t="shared" si="13"/>
        <v>-7089</v>
      </c>
      <c r="BA97" s="88" t="s">
        <v>172</v>
      </c>
      <c r="BE97" s="72">
        <f>G46</f>
        <v>-6076</v>
      </c>
      <c r="BG97" s="88" t="s">
        <v>173</v>
      </c>
      <c r="BK97" s="72">
        <f>AZ90</f>
        <v>938429</v>
      </c>
      <c r="BL97" s="73"/>
    </row>
    <row r="98" spans="2:64" ht="12" thickBot="1" x14ac:dyDescent="0.35">
      <c r="B98" s="80" t="s">
        <v>174</v>
      </c>
      <c r="C98" s="93"/>
      <c r="D98" s="94"/>
      <c r="E98" s="94"/>
      <c r="F98" s="94"/>
      <c r="G98" s="94"/>
      <c r="H98" s="94"/>
      <c r="I98" s="94"/>
      <c r="J98" s="94"/>
      <c r="K98" s="94"/>
      <c r="L98" s="93">
        <f t="shared" ref="L98:AW98" si="15">+L91-L92-(L96+L97)</f>
        <v>561138</v>
      </c>
      <c r="M98" s="95">
        <f t="shared" si="15"/>
        <v>100051</v>
      </c>
      <c r="N98" s="95">
        <f t="shared" si="15"/>
        <v>53512</v>
      </c>
      <c r="O98" s="95">
        <f t="shared" si="15"/>
        <v>29479</v>
      </c>
      <c r="P98" s="95">
        <f t="shared" si="15"/>
        <v>25577</v>
      </c>
      <c r="Q98" s="95">
        <f t="shared" si="15"/>
        <v>131863</v>
      </c>
      <c r="R98" s="95">
        <f t="shared" si="15"/>
        <v>56784</v>
      </c>
      <c r="S98" s="95">
        <f t="shared" si="15"/>
        <v>107</v>
      </c>
      <c r="T98" s="95">
        <f t="shared" si="15"/>
        <v>26713</v>
      </c>
      <c r="U98" s="95">
        <f t="shared" si="15"/>
        <v>43176</v>
      </c>
      <c r="V98" s="95">
        <f t="shared" si="15"/>
        <v>52826</v>
      </c>
      <c r="W98" s="95">
        <f t="shared" si="15"/>
        <v>4891</v>
      </c>
      <c r="X98" s="95">
        <f t="shared" si="15"/>
        <v>6589</v>
      </c>
      <c r="Y98" s="95">
        <f t="shared" si="15"/>
        <v>40034</v>
      </c>
      <c r="Z98" s="95">
        <f t="shared" si="15"/>
        <v>2403</v>
      </c>
      <c r="AA98" s="95">
        <f t="shared" si="15"/>
        <v>4854</v>
      </c>
      <c r="AB98" s="95">
        <f t="shared" si="15"/>
        <v>22941</v>
      </c>
      <c r="AC98" s="95">
        <f t="shared" si="15"/>
        <v>2234</v>
      </c>
      <c r="AD98" s="95">
        <f t="shared" si="15"/>
        <v>43631</v>
      </c>
      <c r="AE98" s="95">
        <f t="shared" si="15"/>
        <v>71995</v>
      </c>
      <c r="AF98" s="95">
        <f t="shared" si="15"/>
        <v>77602</v>
      </c>
      <c r="AG98" s="95">
        <f t="shared" si="15"/>
        <v>109876</v>
      </c>
      <c r="AH98" s="95">
        <f t="shared" si="15"/>
        <v>179558</v>
      </c>
      <c r="AI98" s="95">
        <f t="shared" si="15"/>
        <v>45833</v>
      </c>
      <c r="AJ98" s="95">
        <f t="shared" si="15"/>
        <v>144292</v>
      </c>
      <c r="AK98" s="95">
        <f t="shared" si="15"/>
        <v>40458</v>
      </c>
      <c r="AL98" s="95">
        <f t="shared" si="15"/>
        <v>237489</v>
      </c>
      <c r="AM98" s="95">
        <f t="shared" si="15"/>
        <v>33358</v>
      </c>
      <c r="AN98" s="95">
        <f t="shared" si="15"/>
        <v>50594</v>
      </c>
      <c r="AO98" s="95">
        <f t="shared" si="15"/>
        <v>100053</v>
      </c>
      <c r="AP98" s="95">
        <f t="shared" si="15"/>
        <v>68408</v>
      </c>
      <c r="AQ98" s="95">
        <f t="shared" si="15"/>
        <v>18664</v>
      </c>
      <c r="AR98" s="95">
        <f t="shared" si="15"/>
        <v>22926</v>
      </c>
      <c r="AS98" s="95">
        <f t="shared" si="15"/>
        <v>39621</v>
      </c>
      <c r="AT98" s="95">
        <f t="shared" si="15"/>
        <v>0</v>
      </c>
      <c r="AU98" s="95">
        <f t="shared" si="15"/>
        <v>0</v>
      </c>
      <c r="AV98" s="95">
        <f t="shared" si="15"/>
        <v>0</v>
      </c>
      <c r="AW98" s="95">
        <f t="shared" si="15"/>
        <v>0</v>
      </c>
      <c r="AX98" s="96">
        <f t="shared" si="12"/>
        <v>2449530</v>
      </c>
      <c r="AY98" s="96">
        <f t="shared" si="13"/>
        <v>2449530</v>
      </c>
      <c r="BA98" s="88"/>
      <c r="BE98" s="72"/>
      <c r="BG98" s="88" t="s">
        <v>175</v>
      </c>
      <c r="BK98" s="72">
        <f>AZ46</f>
        <v>1220480</v>
      </c>
      <c r="BL98" s="73"/>
    </row>
    <row r="99" spans="2:64" ht="12.5" thickTop="1" thickBot="1" x14ac:dyDescent="0.35">
      <c r="B99" s="97" t="s">
        <v>176</v>
      </c>
      <c r="C99" s="98"/>
      <c r="D99" s="98"/>
      <c r="E99" s="98"/>
      <c r="F99" s="98"/>
      <c r="G99" s="98"/>
      <c r="H99" s="98"/>
      <c r="I99" s="98"/>
      <c r="J99" s="98"/>
      <c r="K99" s="98"/>
      <c r="L99" s="99">
        <v>1104867</v>
      </c>
      <c r="M99" s="100">
        <v>12017</v>
      </c>
      <c r="N99" s="100">
        <v>2676</v>
      </c>
      <c r="O99" s="100">
        <v>6690</v>
      </c>
      <c r="P99" s="100">
        <v>10851</v>
      </c>
      <c r="Q99" s="100">
        <v>116175</v>
      </c>
      <c r="R99" s="100">
        <v>11009</v>
      </c>
      <c r="S99" s="100">
        <v>8</v>
      </c>
      <c r="T99" s="100">
        <v>138966</v>
      </c>
      <c r="U99" s="100">
        <v>27125</v>
      </c>
      <c r="V99" s="100">
        <v>18295</v>
      </c>
      <c r="W99" s="100">
        <v>6637</v>
      </c>
      <c r="X99" s="100">
        <v>8485</v>
      </c>
      <c r="Y99" s="100">
        <v>3740</v>
      </c>
      <c r="Z99" s="100">
        <v>31568</v>
      </c>
      <c r="AA99" s="100">
        <v>9869</v>
      </c>
      <c r="AB99" s="100">
        <v>19974</v>
      </c>
      <c r="AC99" s="100">
        <v>17808</v>
      </c>
      <c r="AD99" s="100">
        <v>1857</v>
      </c>
      <c r="AE99" s="100">
        <v>3377</v>
      </c>
      <c r="AF99" s="100">
        <v>34515</v>
      </c>
      <c r="AG99" s="100">
        <v>532636</v>
      </c>
      <c r="AH99" s="100">
        <v>74343</v>
      </c>
      <c r="AI99" s="100">
        <v>236069</v>
      </c>
      <c r="AJ99" s="100">
        <v>12039</v>
      </c>
      <c r="AK99" s="100">
        <v>8969</v>
      </c>
      <c r="AL99" s="100">
        <v>8545</v>
      </c>
      <c r="AM99" s="100">
        <v>45270</v>
      </c>
      <c r="AN99" s="100">
        <v>22255</v>
      </c>
      <c r="AO99" s="100">
        <v>44228</v>
      </c>
      <c r="AP99" s="100">
        <v>94438</v>
      </c>
      <c r="AQ99" s="100">
        <v>60995</v>
      </c>
      <c r="AR99" s="100">
        <v>7108</v>
      </c>
      <c r="AS99" s="100">
        <v>122151</v>
      </c>
      <c r="AT99" s="100">
        <v>43518</v>
      </c>
      <c r="AU99" s="100">
        <v>0</v>
      </c>
      <c r="AV99" s="100">
        <v>0</v>
      </c>
      <c r="AW99" s="100">
        <v>0</v>
      </c>
      <c r="AX99" s="79">
        <f t="shared" si="12"/>
        <v>2899073</v>
      </c>
      <c r="AY99" s="101">
        <f t="shared" si="13"/>
        <v>2899073</v>
      </c>
      <c r="BA99" s="13" t="s">
        <v>177</v>
      </c>
      <c r="BB99" s="14"/>
      <c r="BC99" s="14"/>
      <c r="BD99" s="14"/>
      <c r="BE99" s="101">
        <f>BE93+BE94+BE95+BE96+BE97</f>
        <v>3708901</v>
      </c>
      <c r="BG99" s="13" t="s">
        <v>177</v>
      </c>
      <c r="BH99" s="14"/>
      <c r="BI99" s="14"/>
      <c r="BJ99" s="14"/>
      <c r="BK99" s="101">
        <f>BK93+BK94+BK95+BK96+BK97-BK98</f>
        <v>3708901</v>
      </c>
      <c r="BL99" s="73"/>
    </row>
    <row r="100" spans="2:64" ht="12" thickTop="1" x14ac:dyDescent="0.3"/>
    <row r="101" spans="2:64" x14ac:dyDescent="0.3">
      <c r="BF101" s="73"/>
    </row>
    <row r="102" spans="2:64" x14ac:dyDescent="0.3">
      <c r="BF102" s="102">
        <f>+BE99-BK99</f>
        <v>0</v>
      </c>
    </row>
    <row r="103" spans="2:64" x14ac:dyDescent="0.3">
      <c r="BH103" s="103"/>
    </row>
  </sheetData>
  <mergeCells count="2">
    <mergeCell ref="A5:B7"/>
    <mergeCell ref="A49:B51"/>
  </mergeCells>
  <conditionalFormatting sqref="BF102">
    <cfRule type="cellIs" dxfId="0" priority="1" operator="notEqual">
      <formula>0</formula>
    </cfRule>
  </conditionalFormatting>
  <printOptions gridLines="1"/>
  <pageMargins left="0.19685039370078741" right="0.19685039370078741" top="0.59055118110236227" bottom="0.31496062992125984" header="0.51181102362204722" footer="0.23622047244094491"/>
  <pageSetup paperSize="9" fitToWidth="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2016Crt</vt:lpstr>
      <vt:lpstr>2017Cst</vt:lpstr>
      <vt:lpstr>2017Crt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Bertin Hevi</dc:creator>
  <cp:lastModifiedBy>Dadja Tazou</cp:lastModifiedBy>
  <dcterms:created xsi:type="dcterms:W3CDTF">2022-05-24T16:49:18Z</dcterms:created>
  <dcterms:modified xsi:type="dcterms:W3CDTF">2022-05-24T18:39:19Z</dcterms:modified>
</cp:coreProperties>
</file>