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0D878576-1D4F-4622-879B-8151CBB3427B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5Crt" sheetId="2" r:id="rId1"/>
    <sheet name="2015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98" i="2" l="1"/>
  <c r="BE97" i="2"/>
  <c r="BE96" i="2"/>
  <c r="BE95" i="2"/>
  <c r="BE94" i="2"/>
  <c r="AW91" i="2"/>
  <c r="AL91" i="2"/>
  <c r="AJ91" i="2"/>
  <c r="W91" i="2"/>
  <c r="N91" i="2"/>
  <c r="L91" i="2"/>
  <c r="J91" i="2"/>
  <c r="I91" i="2"/>
  <c r="H91" i="2"/>
  <c r="G91" i="2"/>
  <c r="F91" i="2"/>
  <c r="BI90" i="2"/>
  <c r="BK96" i="2" s="1"/>
  <c r="BH90" i="2"/>
  <c r="BK95" i="2" s="1"/>
  <c r="BG90" i="2"/>
  <c r="BK94" i="2" s="1"/>
  <c r="BF90" i="2"/>
  <c r="BE90" i="2"/>
  <c r="BD90" i="2"/>
  <c r="BC90" i="2"/>
  <c r="AZ90" i="2"/>
  <c r="BK97" i="2" s="1"/>
  <c r="AY90" i="2"/>
  <c r="AW90" i="2"/>
  <c r="AT90" i="2"/>
  <c r="AT91" i="2" s="1"/>
  <c r="AS90" i="2"/>
  <c r="AS91" i="2" s="1"/>
  <c r="AR90" i="2"/>
  <c r="AR91" i="2" s="1"/>
  <c r="AQ90" i="2"/>
  <c r="AQ91" i="2" s="1"/>
  <c r="AP90" i="2"/>
  <c r="AP91" i="2" s="1"/>
  <c r="AO90" i="2"/>
  <c r="AO91" i="2" s="1"/>
  <c r="AN90" i="2"/>
  <c r="AN91" i="2" s="1"/>
  <c r="AM90" i="2"/>
  <c r="AM91" i="2" s="1"/>
  <c r="AL90" i="2"/>
  <c r="AK90" i="2"/>
  <c r="AK91" i="2" s="1"/>
  <c r="AJ90" i="2"/>
  <c r="AI90" i="2"/>
  <c r="AI91" i="2" s="1"/>
  <c r="AH90" i="2"/>
  <c r="AH91" i="2" s="1"/>
  <c r="AG90" i="2"/>
  <c r="AG91" i="2" s="1"/>
  <c r="AF90" i="2"/>
  <c r="AF91" i="2" s="1"/>
  <c r="AE90" i="2"/>
  <c r="AE91" i="2" s="1"/>
  <c r="AD90" i="2"/>
  <c r="AD91" i="2" s="1"/>
  <c r="AC90" i="2"/>
  <c r="AC91" i="2" s="1"/>
  <c r="AB90" i="2"/>
  <c r="AB91" i="2" s="1"/>
  <c r="AA90" i="2"/>
  <c r="AA91" i="2" s="1"/>
  <c r="Z90" i="2"/>
  <c r="Z91" i="2" s="1"/>
  <c r="Y90" i="2"/>
  <c r="Y91" i="2" s="1"/>
  <c r="X90" i="2"/>
  <c r="X91" i="2" s="1"/>
  <c r="W90" i="2"/>
  <c r="V90" i="2"/>
  <c r="V91" i="2" s="1"/>
  <c r="U90" i="2"/>
  <c r="U91" i="2" s="1"/>
  <c r="T90" i="2"/>
  <c r="T91" i="2" s="1"/>
  <c r="S90" i="2"/>
  <c r="S91" i="2" s="1"/>
  <c r="R90" i="2"/>
  <c r="R91" i="2" s="1"/>
  <c r="Q90" i="2"/>
  <c r="Q91" i="2" s="1"/>
  <c r="P90" i="2"/>
  <c r="P91" i="2" s="1"/>
  <c r="O90" i="2"/>
  <c r="O91" i="2" s="1"/>
  <c r="N90" i="2"/>
  <c r="M90" i="2"/>
  <c r="M91" i="2" s="1"/>
  <c r="L90" i="2"/>
  <c r="K90" i="2"/>
  <c r="J90" i="2"/>
  <c r="I90" i="2"/>
  <c r="H90" i="2"/>
  <c r="G90" i="2"/>
  <c r="F90" i="2"/>
  <c r="E90" i="2"/>
  <c r="D90" i="2"/>
  <c r="BB89" i="2"/>
  <c r="BA89" i="2" s="1"/>
  <c r="AX89" i="2"/>
  <c r="BB88" i="2"/>
  <c r="BA88" i="2"/>
  <c r="C88" i="2" s="1"/>
  <c r="AX88" i="2"/>
  <c r="BB87" i="2"/>
  <c r="BA87" i="2" s="1"/>
  <c r="AX87" i="2"/>
  <c r="BB86" i="2"/>
  <c r="BA86" i="2" s="1"/>
  <c r="AX86" i="2"/>
  <c r="BB85" i="2"/>
  <c r="BA85" i="2"/>
  <c r="AX85" i="2"/>
  <c r="BB84" i="2"/>
  <c r="BA84" i="2" s="1"/>
  <c r="AX84" i="2"/>
  <c r="C84" i="2" s="1"/>
  <c r="BB83" i="2"/>
  <c r="BA83" i="2" s="1"/>
  <c r="AX83" i="2"/>
  <c r="BB82" i="2"/>
  <c r="BA82" i="2"/>
  <c r="AX82" i="2"/>
  <c r="BB81" i="2"/>
  <c r="BA81" i="2" s="1"/>
  <c r="AX81" i="2"/>
  <c r="BB80" i="2"/>
  <c r="BA80" i="2" s="1"/>
  <c r="C80" i="2" s="1"/>
  <c r="AX80" i="2"/>
  <c r="BB79" i="2"/>
  <c r="BA79" i="2"/>
  <c r="AX79" i="2"/>
  <c r="BB78" i="2"/>
  <c r="BA78" i="2" s="1"/>
  <c r="AX78" i="2"/>
  <c r="C78" i="2" s="1"/>
  <c r="BB77" i="2"/>
  <c r="BA77" i="2" s="1"/>
  <c r="AX77" i="2"/>
  <c r="BB76" i="2"/>
  <c r="BA76" i="2"/>
  <c r="AX76" i="2"/>
  <c r="BB75" i="2"/>
  <c r="BA75" i="2" s="1"/>
  <c r="AX75" i="2"/>
  <c r="C75" i="2" s="1"/>
  <c r="BB74" i="2"/>
  <c r="BA74" i="2" s="1"/>
  <c r="C74" i="2" s="1"/>
  <c r="AX74" i="2"/>
  <c r="BB73" i="2"/>
  <c r="BA73" i="2" s="1"/>
  <c r="C73" i="2" s="1"/>
  <c r="AX73" i="2"/>
  <c r="BB72" i="2"/>
  <c r="BA72" i="2" s="1"/>
  <c r="AX72" i="2"/>
  <c r="C72" i="2" s="1"/>
  <c r="BB71" i="2"/>
  <c r="BA71" i="2" s="1"/>
  <c r="AX71" i="2"/>
  <c r="BB70" i="2"/>
  <c r="BA70" i="2"/>
  <c r="C70" i="2" s="1"/>
  <c r="AX70" i="2"/>
  <c r="BB69" i="2"/>
  <c r="BA69" i="2" s="1"/>
  <c r="AX69" i="2"/>
  <c r="BB68" i="2"/>
  <c r="BA68" i="2" s="1"/>
  <c r="AX68" i="2"/>
  <c r="BB67" i="2"/>
  <c r="BA67" i="2" s="1"/>
  <c r="C67" i="2" s="1"/>
  <c r="AX67" i="2"/>
  <c r="BB66" i="2"/>
  <c r="BA66" i="2" s="1"/>
  <c r="AX66" i="2"/>
  <c r="C66" i="2" s="1"/>
  <c r="BB65" i="2"/>
  <c r="BA65" i="2" s="1"/>
  <c r="AX65" i="2"/>
  <c r="C65" i="2" s="1"/>
  <c r="BB64" i="2"/>
  <c r="BA64" i="2"/>
  <c r="C64" i="2" s="1"/>
  <c r="AX64" i="2"/>
  <c r="BB63" i="2"/>
  <c r="BA63" i="2" s="1"/>
  <c r="AX63" i="2"/>
  <c r="BB62" i="2"/>
  <c r="BA62" i="2" s="1"/>
  <c r="AX62" i="2"/>
  <c r="C62" i="2" s="1"/>
  <c r="BB61" i="2"/>
  <c r="BA61" i="2"/>
  <c r="AX61" i="2"/>
  <c r="BB60" i="2"/>
  <c r="BA60" i="2" s="1"/>
  <c r="AX60" i="2"/>
  <c r="C60" i="2" s="1"/>
  <c r="BB59" i="2"/>
  <c r="BA59" i="2" s="1"/>
  <c r="AX59" i="2"/>
  <c r="C59" i="2" s="1"/>
  <c r="BB58" i="2"/>
  <c r="BA58" i="2"/>
  <c r="AX58" i="2"/>
  <c r="BB57" i="2"/>
  <c r="BA57" i="2" s="1"/>
  <c r="AX57" i="2"/>
  <c r="BB56" i="2"/>
  <c r="BA56" i="2" s="1"/>
  <c r="AX56" i="2"/>
  <c r="BB55" i="2"/>
  <c r="BA55" i="2"/>
  <c r="AX55" i="2"/>
  <c r="BB54" i="2"/>
  <c r="BA54" i="2" s="1"/>
  <c r="AX54" i="2"/>
  <c r="C54" i="2" s="1"/>
  <c r="BB53" i="2"/>
  <c r="BA53" i="2" s="1"/>
  <c r="AX53" i="2"/>
  <c r="C53" i="2" s="1"/>
  <c r="BB52" i="2"/>
  <c r="BA52" i="2"/>
  <c r="AX52" i="2"/>
  <c r="AX45" i="2"/>
  <c r="K45" i="2" s="1"/>
  <c r="C45" i="2" s="1"/>
  <c r="AX44" i="2"/>
  <c r="K44" i="2" s="1"/>
  <c r="C44" i="2" s="1"/>
  <c r="AX43" i="2"/>
  <c r="K43" i="2" s="1"/>
  <c r="C43" i="2" s="1"/>
  <c r="AX42" i="2"/>
  <c r="K42" i="2" s="1"/>
  <c r="C42" i="2" s="1"/>
  <c r="AX41" i="2"/>
  <c r="K41" i="2" s="1"/>
  <c r="C41" i="2" s="1"/>
  <c r="AX40" i="2"/>
  <c r="K40" i="2" s="1"/>
  <c r="C40" i="2" s="1"/>
  <c r="AX39" i="2"/>
  <c r="K39" i="2" s="1"/>
  <c r="C39" i="2" s="1"/>
  <c r="AX38" i="2"/>
  <c r="K38" i="2" s="1"/>
  <c r="C38" i="2" s="1"/>
  <c r="AX37" i="2"/>
  <c r="K37" i="2" s="1"/>
  <c r="C37" i="2" s="1"/>
  <c r="AX36" i="2"/>
  <c r="K36" i="2" s="1"/>
  <c r="C36" i="2" s="1"/>
  <c r="AX35" i="2"/>
  <c r="K35" i="2" s="1"/>
  <c r="C35" i="2" s="1"/>
  <c r="AX34" i="2"/>
  <c r="K34" i="2" s="1"/>
  <c r="C34" i="2" s="1"/>
  <c r="AX33" i="2"/>
  <c r="K33" i="2" s="1"/>
  <c r="C33" i="2" s="1"/>
  <c r="AX32" i="2"/>
  <c r="K32" i="2" s="1"/>
  <c r="C32" i="2" s="1"/>
  <c r="AX31" i="2"/>
  <c r="K31" i="2" s="1"/>
  <c r="C31" i="2" s="1"/>
  <c r="AX30" i="2"/>
  <c r="K30" i="2" s="1"/>
  <c r="C30" i="2" s="1"/>
  <c r="AX29" i="2"/>
  <c r="K29" i="2" s="1"/>
  <c r="C29" i="2" s="1"/>
  <c r="AX28" i="2"/>
  <c r="K28" i="2" s="1"/>
  <c r="C28" i="2" s="1"/>
  <c r="AX27" i="2"/>
  <c r="K27" i="2" s="1"/>
  <c r="C27" i="2" s="1"/>
  <c r="AX26" i="2"/>
  <c r="K26" i="2" s="1"/>
  <c r="C26" i="2" s="1"/>
  <c r="AX25" i="2"/>
  <c r="K25" i="2" s="1"/>
  <c r="C25" i="2" s="1"/>
  <c r="AX24" i="2"/>
  <c r="K24" i="2" s="1"/>
  <c r="C24" i="2" s="1"/>
  <c r="AX23" i="2"/>
  <c r="K23" i="2" s="1"/>
  <c r="C23" i="2" s="1"/>
  <c r="AX22" i="2"/>
  <c r="K22" i="2" s="1"/>
  <c r="C22" i="2" s="1"/>
  <c r="AX21" i="2"/>
  <c r="K21" i="2" s="1"/>
  <c r="C21" i="2" s="1"/>
  <c r="AX20" i="2"/>
  <c r="K20" i="2" s="1"/>
  <c r="C20" i="2" s="1"/>
  <c r="AX19" i="2"/>
  <c r="K19" i="2" s="1"/>
  <c r="C19" i="2" s="1"/>
  <c r="AX18" i="2"/>
  <c r="K18" i="2" s="1"/>
  <c r="C18" i="2" s="1"/>
  <c r="AX17" i="2"/>
  <c r="K17" i="2" s="1"/>
  <c r="C17" i="2" s="1"/>
  <c r="AX16" i="2"/>
  <c r="K16" i="2" s="1"/>
  <c r="C16" i="2" s="1"/>
  <c r="AX15" i="2"/>
  <c r="K15" i="2" s="1"/>
  <c r="C15" i="2" s="1"/>
  <c r="AX14" i="2"/>
  <c r="K14" i="2" s="1"/>
  <c r="C14" i="2" s="1"/>
  <c r="AX13" i="2"/>
  <c r="K13" i="2" s="1"/>
  <c r="C13" i="2" s="1"/>
  <c r="AX12" i="2"/>
  <c r="K12" i="2" s="1"/>
  <c r="C12" i="2" s="1"/>
  <c r="AX11" i="2"/>
  <c r="K11" i="2" s="1"/>
  <c r="C11" i="2" s="1"/>
  <c r="AX10" i="2"/>
  <c r="K10" i="2" s="1"/>
  <c r="C10" i="2" s="1"/>
  <c r="AX9" i="2"/>
  <c r="K9" i="2" s="1"/>
  <c r="C9" i="2" s="1"/>
  <c r="AX8" i="2"/>
  <c r="K8" i="2" s="1"/>
  <c r="BF102" i="1"/>
  <c r="C85" i="2" l="1"/>
  <c r="C71" i="2"/>
  <c r="C82" i="2"/>
  <c r="AX90" i="2"/>
  <c r="C55" i="2"/>
  <c r="C79" i="2"/>
  <c r="C89" i="2"/>
  <c r="C52" i="2"/>
  <c r="C76" i="2"/>
  <c r="C86" i="2"/>
  <c r="C61" i="2"/>
  <c r="C58" i="2"/>
  <c r="C56" i="2"/>
  <c r="C83" i="2"/>
  <c r="C87" i="2"/>
  <c r="C57" i="2"/>
  <c r="C77" i="2"/>
  <c r="K46" i="2"/>
  <c r="C8" i="2"/>
  <c r="C46" i="2" s="1"/>
  <c r="C63" i="2"/>
  <c r="C68" i="2"/>
  <c r="AY91" i="2"/>
  <c r="AX91" i="2"/>
  <c r="BE93" i="2" s="1"/>
  <c r="BE99" i="2" s="1"/>
  <c r="C69" i="2"/>
  <c r="C81" i="2"/>
  <c r="BB90" i="2"/>
  <c r="AX46" i="2"/>
  <c r="BA90" i="2"/>
  <c r="BK93" i="2" s="1"/>
  <c r="BK99" i="2" s="1"/>
  <c r="C90" i="2" l="1"/>
  <c r="BF102" i="2"/>
</calcChain>
</file>

<file path=xl/sharedStrings.xml><?xml version="1.0" encoding="utf-8"?>
<sst xmlns="http://schemas.openxmlformats.org/spreadsheetml/2006/main" count="759" uniqueCount="179">
  <si>
    <t>TABLEAU DES RESSOURCES ET DES EMPLOIS (TRE)</t>
  </si>
  <si>
    <t>ANNEE 2015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</si>
  <si>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</si>
  <si>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</si>
  <si>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</si>
  <si>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</si>
  <si>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</si>
  <si>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</si>
  <si>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</si>
  <si>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</si>
  <si>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</si>
  <si>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</si>
  <si>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</si>
  <si>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</si>
  <si>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</si>
  <si>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</si>
  <si>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</si>
  <si>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</si>
  <si>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</si>
  <si>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</si>
  <si>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</si>
  <si>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</si>
  <si>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</si>
  <si>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</si>
  <si>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</si>
  <si>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</si>
  <si>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</si>
  <si>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</si>
  <si>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</si>
  <si>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</si>
  <si>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</si>
  <si>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</si>
  <si>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</si>
  <si>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</si>
  <si>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</si>
  <si>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</si>
  <si>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</si>
  <si>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</si>
  <si>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</si>
  <si>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</si>
  <si>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</si>
  <si>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</si>
  <si>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</si>
  <si>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</si>
  <si>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</si>
  <si>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</si>
  <si>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</si>
  <si>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</si>
  <si>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</si>
  <si>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</si>
  <si>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</si>
  <si>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</si>
  <si>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</si>
  <si>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</si>
  <si>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</si>
  <si>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</si>
  <si>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</si>
  <si>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</si>
  <si>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</si>
  <si>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</si>
  <si>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</si>
  <si>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</si>
  <si>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</si>
  <si>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</si>
  <si>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</si>
  <si>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</si>
  <si>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</si>
  <si>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</si>
  <si>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</si>
  <si>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</si>
  <si>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</si>
  <si>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</si>
  <si>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</si>
  <si>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</si>
  <si>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</si>
  <si>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</si>
  <si>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</si>
  <si>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</si>
  <si>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</si>
  <si>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</si>
  <si>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</si>
  <si>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</si>
  <si>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</si>
  <si>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</si>
  <si>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</si>
  <si>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</si>
  <si>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</si>
  <si>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</si>
  <si>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</si>
  <si>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</si>
  <si>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</si>
  <si>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</si>
  <si>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</si>
  <si>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</si>
  <si>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</si>
  <si>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</si>
  <si>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</si>
  <si>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</si>
  <si>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</si>
  <si>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</si>
  <si>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</si>
  <si>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</si>
  <si>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</si>
  <si>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</si>
  <si>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</si>
  <si>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</si>
  <si>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</si>
  <si>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</si>
  <si>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</si>
  <si>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</si>
  <si>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</si>
  <si>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</si>
  <si>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</si>
  <si>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</si>
  <si>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</si>
  <si>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</si>
  <si>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</si>
  <si>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</si>
  <si>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</si>
  <si>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</si>
  <si>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</si>
  <si>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</si>
  <si>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</si>
  <si>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</si>
  <si>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</si>
  <si>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</si>
  <si>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</si>
  <si>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</si>
  <si>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>SERVICES SPECIALISES, SCIENTIFIQUES ET TECHNIQUES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</si>
  <si>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</si>
  <si>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</si>
  <si>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</si>
  <si>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</si>
  <si>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</si>
  <si>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</si>
  <si>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</si>
  <si>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</si>
  <si>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</si>
  <si>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</si>
  <si>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</si>
  <si>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</si>
  <si>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</si>
  <si>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</si>
  <si>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</si>
  <si>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</si>
  <si>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</si>
  <si>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</si>
  <si>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</si>
  <si>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</si>
  <si>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</si>
  <si>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</si>
  <si>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</si>
  <si>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</si>
  <si>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</si>
  <si>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</si>
  <si>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</si>
  <si>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</si>
  <si>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</si>
  <si>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</si>
  <si>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</si>
  <si>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</si>
  <si>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</si>
  <si>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</si>
  <si>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</si>
  <si>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</si>
  <si>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</si>
  <si>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</si>
  <si>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</si>
  <si>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</si>
  <si>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</si>
  <si>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</si>
  <si>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</si>
  <si>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</si>
  <si>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</si>
  <si>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</si>
  <si>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</si>
  <si>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</si>
  <si>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</si>
  <si>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2015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</si>
</sst>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4" x14ac:knownFonts="1"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0" xfId="2" applyFont="1"/>
    <xf numFmtId="0" fontId="2" fillId="0" borderId="10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6" xfId="2" applyFont="1" applyBorder="1" applyAlignment="1">
      <alignment horizontal="left"/>
    </xf>
    <xf numFmtId="0" fontId="2" fillId="0" borderId="17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3" fillId="0" borderId="0" xfId="2" applyFont="1"/>
    <xf numFmtId="0" fontId="2" fillId="0" borderId="0" xfId="3" applyFont="1"/>
    <xf numFmtId="0" fontId="2" fillId="0" borderId="0" xfId="2" applyFont="1" applyAlignment="1">
      <alignment horizontal="center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4" xfId="2" applyFont="1" applyBorder="1" applyAlignment="1">
      <alignment vertical="top" wrapText="1"/>
    </xf>
    <xf numFmtId="0" fontId="2" fillId="0" borderId="16" xfId="2" applyFont="1" applyBorder="1" applyAlignment="1">
      <alignment vertical="top" wrapText="1"/>
    </xf>
    <xf numFmtId="0" fontId="2" fillId="0" borderId="19" xfId="2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6" fontId="2" fillId="0" borderId="13" xfId="2" applyNumberFormat="1" applyFont="1" applyBorder="1"/>
    <xf numFmtId="166" fontId="2" fillId="0" borderId="14" xfId="2" applyNumberFormat="1" applyFont="1" applyBorder="1"/>
    <xf numFmtId="166" fontId="2" fillId="0" borderId="15" xfId="2" applyNumberFormat="1" applyFont="1" applyBorder="1"/>
    <xf numFmtId="166" fontId="2" fillId="0" borderId="16" xfId="2" applyNumberFormat="1" applyFont="1" applyBorder="1"/>
    <xf numFmtId="0" fontId="2" fillId="0" borderId="10" xfId="2" applyFont="1" applyBorder="1"/>
    <xf numFmtId="0" fontId="2" fillId="0" borderId="13" xfId="2" applyFont="1" applyBorder="1" applyAlignment="1">
      <alignment vertical="top" wrapText="1"/>
    </xf>
    <xf numFmtId="0" fontId="2" fillId="0" borderId="8" xfId="2" applyFont="1" applyBorder="1" applyAlignment="1">
      <alignment horizontal="centerContinuous" vertical="center"/>
    </xf>
    <xf numFmtId="166" fontId="2" fillId="0" borderId="5" xfId="2" applyNumberFormat="1" applyFont="1" applyBorder="1" applyAlignment="1">
      <alignment vertical="center"/>
    </xf>
    <xf numFmtId="166" fontId="2" fillId="0" borderId="23" xfId="2" applyNumberFormat="1" applyFont="1" applyBorder="1" applyAlignment="1">
      <alignment vertical="center"/>
    </xf>
    <xf numFmtId="166" fontId="2" fillId="0" borderId="3" xfId="2" applyNumberFormat="1" applyFont="1" applyBorder="1" applyAlignment="1">
      <alignment vertical="center"/>
    </xf>
    <xf numFmtId="166" fontId="2" fillId="0" borderId="24" xfId="2" applyNumberFormat="1" applyFont="1" applyBorder="1" applyAlignment="1">
      <alignment vertical="center"/>
    </xf>
    <xf numFmtId="166" fontId="2" fillId="0" borderId="25" xfId="2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Continuous" vertical="center"/>
    </xf>
    <xf numFmtId="0" fontId="2" fillId="0" borderId="23" xfId="2" applyFont="1" applyBorder="1" applyAlignment="1">
      <alignment horizontal="centerContinuous" vertical="center"/>
    </xf>
    <xf numFmtId="0" fontId="2" fillId="0" borderId="26" xfId="2" applyFont="1" applyBorder="1" applyAlignment="1">
      <alignment horizontal="centerContinuous" vertical="center" wrapText="1"/>
    </xf>
    <xf numFmtId="0" fontId="2" fillId="0" borderId="3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/>
    <xf numFmtId="0" fontId="2" fillId="0" borderId="16" xfId="2" applyFont="1" applyBorder="1"/>
    <xf numFmtId="0" fontId="2" fillId="0" borderId="14" xfId="2" applyFont="1" applyBorder="1"/>
    <xf numFmtId="0" fontId="2" fillId="0" borderId="28" xfId="2" applyFont="1" applyBorder="1"/>
    <xf numFmtId="0" fontId="2" fillId="0" borderId="29" xfId="2" applyFont="1" applyBorder="1" applyAlignment="1">
      <alignment horizontal="centerContinuous" vertical="center"/>
    </xf>
    <xf numFmtId="0" fontId="2" fillId="0" borderId="30" xfId="2" applyFont="1" applyBorder="1" applyAlignment="1">
      <alignment horizontal="centerContinuous" vertical="center"/>
    </xf>
    <xf numFmtId="0" fontId="2" fillId="0" borderId="31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top" wrapText="1"/>
    </xf>
    <xf numFmtId="0" fontId="2" fillId="0" borderId="18" xfId="2" applyFont="1" applyBorder="1" applyAlignment="1">
      <alignment horizontal="center"/>
    </xf>
    <xf numFmtId="0" fontId="2" fillId="0" borderId="22" xfId="2" applyFont="1" applyBorder="1"/>
    <xf numFmtId="0" fontId="2" fillId="0" borderId="20" xfId="2" applyFont="1" applyBorder="1"/>
    <xf numFmtId="0" fontId="2" fillId="0" borderId="35" xfId="2" applyFont="1" applyBorder="1"/>
    <xf numFmtId="0" fontId="2" fillId="0" borderId="21" xfId="2" applyFont="1" applyBorder="1"/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/>
    <xf numFmtId="166" fontId="2" fillId="0" borderId="12" xfId="2" applyNumberFormat="1" applyFont="1" applyBorder="1"/>
    <xf numFmtId="166" fontId="2" fillId="0" borderId="40" xfId="2" applyNumberFormat="1" applyFont="1" applyBorder="1"/>
    <xf numFmtId="166" fontId="2" fillId="0" borderId="0" xfId="2" applyNumberFormat="1" applyFont="1"/>
    <xf numFmtId="166" fontId="2" fillId="0" borderId="41" xfId="2" applyNumberFormat="1" applyFont="1" applyBorder="1"/>
    <xf numFmtId="166" fontId="2" fillId="0" borderId="34" xfId="2" applyNumberFormat="1" applyFont="1" applyBorder="1"/>
    <xf numFmtId="166" fontId="2" fillId="0" borderId="42" xfId="2" applyNumberFormat="1" applyFont="1" applyBorder="1" applyAlignment="1">
      <alignment vertical="center"/>
    </xf>
    <xf numFmtId="166" fontId="2" fillId="0" borderId="43" xfId="2" applyNumberFormat="1" applyFont="1" applyBorder="1" applyAlignment="1">
      <alignment vertical="center"/>
    </xf>
    <xf numFmtId="166" fontId="2" fillId="0" borderId="44" xfId="2" applyNumberFormat="1" applyFont="1" applyBorder="1" applyAlignment="1">
      <alignment vertical="center"/>
    </xf>
    <xf numFmtId="166" fontId="2" fillId="0" borderId="43" xfId="2" applyNumberFormat="1" applyFont="1" applyBorder="1"/>
    <xf numFmtId="0" fontId="2" fillId="0" borderId="40" xfId="2" applyFont="1" applyBorder="1"/>
    <xf numFmtId="166" fontId="2" fillId="0" borderId="10" xfId="2" applyNumberFormat="1" applyFont="1" applyBorder="1"/>
    <xf numFmtId="166" fontId="2" fillId="0" borderId="7" xfId="2" applyNumberFormat="1" applyFont="1" applyBorder="1"/>
    <xf numFmtId="166" fontId="2" fillId="0" borderId="6" xfId="2" applyNumberFormat="1" applyFont="1" applyBorder="1"/>
    <xf numFmtId="166" fontId="2" fillId="0" borderId="9" xfId="2" applyNumberFormat="1" applyFont="1" applyBorder="1"/>
    <xf numFmtId="0" fontId="2" fillId="0" borderId="4" xfId="2" applyFont="1" applyBorder="1"/>
    <xf numFmtId="0" fontId="2" fillId="0" borderId="8" xfId="2" applyFont="1" applyBorder="1"/>
    <xf numFmtId="166" fontId="2" fillId="0" borderId="28" xfId="2" applyNumberFormat="1" applyFont="1" applyBorder="1"/>
    <xf numFmtId="0" fontId="2" fillId="0" borderId="11" xfId="2" applyFont="1" applyBorder="1"/>
    <xf numFmtId="166" fontId="2" fillId="0" borderId="15" xfId="2" applyNumberFormat="1" applyFont="1" applyBorder="1" applyAlignment="1">
      <alignment vertical="center"/>
    </xf>
    <xf numFmtId="166" fontId="2" fillId="0" borderId="14" xfId="2" applyNumberFormat="1" applyFont="1" applyBorder="1" applyAlignment="1">
      <alignment vertical="center"/>
    </xf>
    <xf numFmtId="166" fontId="2" fillId="0" borderId="13" xfId="2" applyNumberFormat="1" applyFont="1" applyBorder="1" applyAlignment="1">
      <alignment vertical="center"/>
    </xf>
    <xf numFmtId="166" fontId="2" fillId="0" borderId="40" xfId="2" applyNumberFormat="1" applyFont="1" applyBorder="1" applyAlignment="1">
      <alignment vertical="center"/>
    </xf>
    <xf numFmtId="166" fontId="2" fillId="0" borderId="21" xfId="2" applyNumberFormat="1" applyFont="1" applyBorder="1"/>
    <xf numFmtId="166" fontId="2" fillId="0" borderId="20" xfId="2" applyNumberFormat="1" applyFont="1" applyBorder="1"/>
    <xf numFmtId="166" fontId="2" fillId="0" borderId="21" xfId="3" applyNumberFormat="1" applyFont="1" applyBorder="1"/>
    <xf numFmtId="166" fontId="2" fillId="0" borderId="19" xfId="2" applyNumberFormat="1" applyFont="1" applyBorder="1"/>
    <xf numFmtId="166" fontId="2" fillId="0" borderId="22" xfId="2" applyNumberFormat="1" applyFont="1" applyBorder="1"/>
    <xf numFmtId="0" fontId="2" fillId="0" borderId="42" xfId="2" applyFont="1" applyBorder="1"/>
    <xf numFmtId="166" fontId="2" fillId="0" borderId="24" xfId="2" applyNumberFormat="1" applyFont="1" applyBorder="1"/>
    <xf numFmtId="166" fontId="2" fillId="0" borderId="25" xfId="3" applyNumberFormat="1" applyFont="1" applyBorder="1"/>
    <xf numFmtId="166" fontId="2" fillId="0" borderId="23" xfId="2" applyNumberFormat="1" applyFont="1" applyBorder="1"/>
    <xf numFmtId="166" fontId="2" fillId="0" borderId="42" xfId="2" applyNumberFormat="1" applyFont="1" applyBorder="1"/>
    <xf numFmtId="0" fontId="2" fillId="0" borderId="0" xfId="3" applyFont="1" applyAlignment="1">
      <alignment horizontal="center"/>
    </xf>
    <xf numFmtId="0" fontId="2" fillId="0" borderId="14" xfId="2" applyFont="1" applyBorder="1" applyAlignment="1">
      <alignment horizontal="center"/>
    </xf>
    <xf numFmtId="167" fontId="2" fillId="2" borderId="0" xfId="1" applyNumberFormat="1" applyFont="1" applyFill="1"/>
    <xf numFmtId="164" fontId="2" fillId="0" borderId="0" xfId="1" applyFont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03"/>
  <sheetViews>
    <sheetView zoomScale="90" zoomScaleNormal="90" workbookViewId="0">
      <pane xSplit="2" ySplit="7" topLeftCell="C8" activePane="bottomRight" state="frozen"/>
      <selection activeCell="BI52" sqref="BI52:BI89"/>
      <selection pane="topRight" activeCell="BI52" sqref="BI52:BI89"/>
      <selection pane="bottomLeft" activeCell="BI52" sqref="BI52:BI89"/>
      <selection pane="bottomRight" activeCell="BI52" sqref="BI52:BI89"/>
    </sheetView>
  </sheetViews>
  <sheetFormatPr baseColWidth="10" defaultColWidth="13.33203125" defaultRowHeight="11.5" x14ac:dyDescent="0.3"/>
  <cols>
    <col min="1" max="1" width="4.33203125" style="1" bestFit="1" customWidth="1"/>
    <col min="2" max="2" width="116.44140625" style="1" bestFit="1" customWidth="1"/>
    <col min="3" max="3" width="12.6640625" style="1" customWidth="1"/>
    <col min="4" max="10" width="11.33203125" style="1" customWidth="1"/>
    <col min="11" max="11" width="16" style="1" customWidth="1"/>
    <col min="12" max="51" width="14.77734375" style="1" customWidth="1"/>
    <col min="52" max="57" width="11.33203125" style="1" customWidth="1"/>
    <col min="58" max="58" width="16.6640625" style="1" bestFit="1" customWidth="1"/>
    <col min="59" max="60" width="11.33203125" style="1" customWidth="1"/>
    <col min="61" max="61" width="12.109375" style="1" customWidth="1"/>
    <col min="62" max="62" width="10.77734375" style="1" bestFit="1" customWidth="1"/>
    <col min="63" max="63" width="13.6640625" style="13" customWidth="1"/>
    <col min="64" max="64" width="21.109375" style="13" bestFit="1" customWidth="1"/>
    <col min="65" max="16384" width="13.33203125" style="1"/>
  </cols>
  <sheetData>
    <row r="1" spans="1:114" s="12" customFormat="1" x14ac:dyDescent="0.3">
      <c r="A1" s="1"/>
      <c r="B1" s="1"/>
      <c r="C1" s="1"/>
      <c r="D1" s="1"/>
      <c r="E1" s="1"/>
      <c r="F1" s="1"/>
      <c r="G1" s="11" t="s">
        <v>0</v>
      </c>
      <c r="H1" s="11"/>
      <c r="I1" s="1"/>
      <c r="J1" s="1"/>
      <c r="K1" s="1"/>
      <c r="L1" s="1"/>
      <c r="M1" s="1"/>
      <c r="N1" s="12" t="s">
        <v>178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3"/>
      <c r="BL1" s="13"/>
      <c r="DF1" s="106"/>
      <c r="DI1" s="103"/>
      <c r="DJ1" s="103"/>
    </row>
    <row r="2" spans="1:114" s="12" customForma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3"/>
      <c r="BL2" s="13"/>
      <c r="DI2" s="103"/>
      <c r="DJ2" s="103"/>
    </row>
    <row r="3" spans="1:114" s="12" customFormat="1" ht="12" thickBot="1" x14ac:dyDescent="0.35">
      <c r="A3" s="1"/>
      <c r="B3" s="1"/>
      <c r="C3" s="1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1"/>
      <c r="AZ3" s="1"/>
      <c r="BA3" s="1"/>
      <c r="BB3" s="1"/>
      <c r="BC3" s="1"/>
      <c r="BD3" s="1"/>
      <c r="BE3" s="11"/>
      <c r="BF3" s="1"/>
      <c r="BG3" s="1"/>
      <c r="BH3" s="1"/>
      <c r="BI3" s="1"/>
      <c r="BJ3" s="1"/>
      <c r="BK3" s="13"/>
      <c r="BL3" s="13"/>
      <c r="DI3" s="103"/>
      <c r="DJ3" s="103"/>
    </row>
    <row r="4" spans="1:114" s="12" customFormat="1" ht="12.5" thickTop="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4" t="s">
        <v>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3"/>
      <c r="BK4" s="1"/>
      <c r="BL4" s="1"/>
      <c r="DI4" s="103"/>
      <c r="DJ4" s="103"/>
    </row>
    <row r="5" spans="1:114" s="12" customFormat="1" ht="115.5" thickTop="1" x14ac:dyDescent="0.3">
      <c r="A5" s="107" t="s">
        <v>5</v>
      </c>
      <c r="B5" s="108"/>
      <c r="C5" s="3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 t="s">
        <v>13</v>
      </c>
      <c r="K5" s="19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19" t="s">
        <v>53</v>
      </c>
      <c r="AY5" s="20" t="s">
        <v>54</v>
      </c>
      <c r="AZ5" s="21" t="s">
        <v>55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DI5" s="103"/>
      <c r="DJ5" s="103"/>
    </row>
    <row r="6" spans="1:114" s="12" customFormat="1" ht="14.65" customHeight="1" x14ac:dyDescent="0.3">
      <c r="A6" s="109"/>
      <c r="B6" s="110"/>
      <c r="C6" s="22"/>
      <c r="D6" s="23"/>
      <c r="E6" s="23"/>
      <c r="F6" s="23"/>
      <c r="G6" s="23"/>
      <c r="H6" s="23"/>
      <c r="I6" s="23"/>
      <c r="J6" s="23"/>
      <c r="K6" s="23"/>
      <c r="L6" s="2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5"/>
      <c r="AY6" s="26"/>
      <c r="AZ6" s="27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DI6" s="103"/>
      <c r="DJ6" s="103"/>
    </row>
    <row r="7" spans="1:114" s="12" customFormat="1" ht="15" customHeight="1" thickBot="1" x14ac:dyDescent="0.35">
      <c r="A7" s="111"/>
      <c r="B7" s="112"/>
      <c r="C7" s="28"/>
      <c r="D7" s="29" t="s">
        <v>56</v>
      </c>
      <c r="E7" s="29" t="s">
        <v>57</v>
      </c>
      <c r="F7" s="29" t="s">
        <v>58</v>
      </c>
      <c r="G7" s="29" t="s">
        <v>59</v>
      </c>
      <c r="H7" s="29" t="s">
        <v>60</v>
      </c>
      <c r="I7" s="29" t="s">
        <v>61</v>
      </c>
      <c r="J7" s="29" t="s">
        <v>62</v>
      </c>
      <c r="K7" s="29"/>
      <c r="L7" s="30" t="s">
        <v>63</v>
      </c>
      <c r="M7" s="28" t="s">
        <v>64</v>
      </c>
      <c r="N7" s="28" t="s">
        <v>65</v>
      </c>
      <c r="O7" s="28" t="s">
        <v>66</v>
      </c>
      <c r="P7" s="28" t="s">
        <v>67</v>
      </c>
      <c r="Q7" s="28" t="s">
        <v>68</v>
      </c>
      <c r="R7" s="28" t="s">
        <v>69</v>
      </c>
      <c r="S7" s="28" t="s">
        <v>70</v>
      </c>
      <c r="T7" s="28" t="s">
        <v>71</v>
      </c>
      <c r="U7" s="28" t="s">
        <v>72</v>
      </c>
      <c r="V7" s="28" t="s">
        <v>73</v>
      </c>
      <c r="W7" s="28" t="s">
        <v>74</v>
      </c>
      <c r="X7" s="28" t="s">
        <v>75</v>
      </c>
      <c r="Y7" s="28" t="s">
        <v>76</v>
      </c>
      <c r="Z7" s="28" t="s">
        <v>77</v>
      </c>
      <c r="AA7" s="28" t="s">
        <v>78</v>
      </c>
      <c r="AB7" s="28" t="s">
        <v>79</v>
      </c>
      <c r="AC7" s="28" t="s">
        <v>80</v>
      </c>
      <c r="AD7" s="28" t="s">
        <v>81</v>
      </c>
      <c r="AE7" s="28" t="s">
        <v>82</v>
      </c>
      <c r="AF7" s="28" t="s">
        <v>83</v>
      </c>
      <c r="AG7" s="28" t="s">
        <v>84</v>
      </c>
      <c r="AH7" s="28" t="s">
        <v>85</v>
      </c>
      <c r="AI7" s="28" t="s">
        <v>86</v>
      </c>
      <c r="AJ7" s="28" t="s">
        <v>87</v>
      </c>
      <c r="AK7" s="28" t="s">
        <v>88</v>
      </c>
      <c r="AL7" s="28" t="s">
        <v>89</v>
      </c>
      <c r="AM7" s="28" t="s">
        <v>90</v>
      </c>
      <c r="AN7" s="28" t="s">
        <v>91</v>
      </c>
      <c r="AO7" s="28" t="s">
        <v>92</v>
      </c>
      <c r="AP7" s="28" t="s">
        <v>93</v>
      </c>
      <c r="AQ7" s="28" t="s">
        <v>94</v>
      </c>
      <c r="AR7" s="28" t="s">
        <v>95</v>
      </c>
      <c r="AS7" s="28" t="s">
        <v>96</v>
      </c>
      <c r="AT7" s="28" t="s">
        <v>97</v>
      </c>
      <c r="AU7" s="28" t="s">
        <v>98</v>
      </c>
      <c r="AV7" s="28" t="s">
        <v>99</v>
      </c>
      <c r="AW7" s="28" t="s">
        <v>100</v>
      </c>
      <c r="AX7" s="31"/>
      <c r="AY7" s="26"/>
      <c r="AZ7" s="27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DI7" s="103"/>
      <c r="DJ7" s="103"/>
    </row>
    <row r="8" spans="1:114" s="12" customFormat="1" ht="12" thickTop="1" x14ac:dyDescent="0.3">
      <c r="A8" s="4" t="s">
        <v>63</v>
      </c>
      <c r="B8" s="5" t="s">
        <v>101</v>
      </c>
      <c r="C8" s="32">
        <f>+D8+E8+F8+G8+H8+I8+J8+K8</f>
        <v>825243</v>
      </c>
      <c r="D8" s="32">
        <v>67518</v>
      </c>
      <c r="E8" s="33">
        <v>30096</v>
      </c>
      <c r="F8" s="33">
        <v>1387</v>
      </c>
      <c r="G8" s="33">
        <v>0</v>
      </c>
      <c r="H8" s="33">
        <v>0</v>
      </c>
      <c r="I8" s="33">
        <v>449</v>
      </c>
      <c r="J8" s="33">
        <v>873</v>
      </c>
      <c r="K8" s="33">
        <f>+AX8+AZ8</f>
        <v>724920</v>
      </c>
      <c r="L8" s="34">
        <v>702693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/>
      <c r="AV8" s="32"/>
      <c r="AW8" s="32">
        <v>0</v>
      </c>
      <c r="AX8" s="35">
        <f t="shared" ref="AX8:AX45" si="0">SUM(L8:AW8)</f>
        <v>702693</v>
      </c>
      <c r="AY8" s="36"/>
      <c r="AZ8" s="35">
        <v>22227</v>
      </c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DI8" s="103"/>
      <c r="DJ8" s="103"/>
    </row>
    <row r="9" spans="1:114" s="12" customFormat="1" x14ac:dyDescent="0.3">
      <c r="A9" s="6" t="s">
        <v>64</v>
      </c>
      <c r="B9" s="7" t="s">
        <v>102</v>
      </c>
      <c r="C9" s="32">
        <f t="shared" ref="C9:C45" si="1">+D9+E9+F9+G9+H9+I9+J9+K9</f>
        <v>173405</v>
      </c>
      <c r="D9" s="32">
        <v>16188</v>
      </c>
      <c r="E9" s="33">
        <v>2069</v>
      </c>
      <c r="F9" s="33">
        <v>15</v>
      </c>
      <c r="G9" s="33">
        <v>0</v>
      </c>
      <c r="H9" s="33">
        <v>0</v>
      </c>
      <c r="I9" s="33">
        <v>0</v>
      </c>
      <c r="J9" s="33">
        <v>87</v>
      </c>
      <c r="K9" s="33">
        <f t="shared" ref="K9:K45" si="2">+AX9+AZ9</f>
        <v>155046</v>
      </c>
      <c r="L9" s="34">
        <v>0</v>
      </c>
      <c r="M9" s="32">
        <v>151634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/>
      <c r="AV9" s="32"/>
      <c r="AW9" s="32">
        <v>0</v>
      </c>
      <c r="AX9" s="35">
        <f t="shared" si="0"/>
        <v>151634</v>
      </c>
      <c r="AY9" s="37"/>
      <c r="AZ9" s="35">
        <v>3412</v>
      </c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DI9" s="103"/>
      <c r="DJ9" s="103"/>
    </row>
    <row r="10" spans="1:114" s="12" customFormat="1" x14ac:dyDescent="0.3">
      <c r="A10" s="6" t="s">
        <v>65</v>
      </c>
      <c r="B10" s="7" t="s">
        <v>103</v>
      </c>
      <c r="C10" s="32">
        <f t="shared" si="1"/>
        <v>55820</v>
      </c>
      <c r="D10" s="32">
        <v>4951</v>
      </c>
      <c r="E10" s="33">
        <v>1492</v>
      </c>
      <c r="F10" s="33">
        <v>66</v>
      </c>
      <c r="G10" s="33">
        <v>0</v>
      </c>
      <c r="H10" s="33">
        <v>0</v>
      </c>
      <c r="I10" s="33">
        <v>3</v>
      </c>
      <c r="J10" s="33">
        <v>8</v>
      </c>
      <c r="K10" s="33">
        <f t="shared" si="2"/>
        <v>49300</v>
      </c>
      <c r="L10" s="34">
        <v>0</v>
      </c>
      <c r="M10" s="32">
        <v>0</v>
      </c>
      <c r="N10" s="32">
        <v>48986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/>
      <c r="AV10" s="32"/>
      <c r="AW10" s="32">
        <v>0</v>
      </c>
      <c r="AX10" s="35">
        <f t="shared" si="0"/>
        <v>48986</v>
      </c>
      <c r="AY10" s="37"/>
      <c r="AZ10" s="35">
        <v>314</v>
      </c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DI10" s="103"/>
      <c r="DJ10" s="103"/>
    </row>
    <row r="11" spans="1:114" s="12" customFormat="1" x14ac:dyDescent="0.3">
      <c r="A11" s="6" t="s">
        <v>66</v>
      </c>
      <c r="B11" s="7" t="s">
        <v>104</v>
      </c>
      <c r="C11" s="32">
        <f t="shared" si="1"/>
        <v>32246</v>
      </c>
      <c r="D11" s="32">
        <v>3468</v>
      </c>
      <c r="E11" s="33">
        <v>1012</v>
      </c>
      <c r="F11" s="33">
        <v>270</v>
      </c>
      <c r="G11" s="33">
        <v>0</v>
      </c>
      <c r="H11" s="33">
        <v>0</v>
      </c>
      <c r="I11" s="33">
        <v>0</v>
      </c>
      <c r="J11" s="33">
        <v>14</v>
      </c>
      <c r="K11" s="33">
        <f t="shared" si="2"/>
        <v>27482</v>
      </c>
      <c r="L11" s="34">
        <v>0</v>
      </c>
      <c r="M11" s="32">
        <v>0</v>
      </c>
      <c r="N11" s="32">
        <v>0</v>
      </c>
      <c r="O11" s="32">
        <v>27450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/>
      <c r="AV11" s="32"/>
      <c r="AW11" s="32">
        <v>0</v>
      </c>
      <c r="AX11" s="35">
        <f t="shared" si="0"/>
        <v>27450</v>
      </c>
      <c r="AY11" s="37"/>
      <c r="AZ11" s="35">
        <v>32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DI11" s="103"/>
      <c r="DJ11" s="103"/>
    </row>
    <row r="12" spans="1:114" s="12" customFormat="1" x14ac:dyDescent="0.3">
      <c r="A12" s="6" t="s">
        <v>67</v>
      </c>
      <c r="B12" s="7" t="s">
        <v>105</v>
      </c>
      <c r="C12" s="32">
        <f t="shared" si="1"/>
        <v>119881</v>
      </c>
      <c r="D12" s="32">
        <v>8898</v>
      </c>
      <c r="E12" s="33">
        <v>3439</v>
      </c>
      <c r="F12" s="33">
        <v>588</v>
      </c>
      <c r="G12" s="33">
        <v>0</v>
      </c>
      <c r="H12" s="33">
        <v>0</v>
      </c>
      <c r="I12" s="33">
        <v>3</v>
      </c>
      <c r="J12" s="33">
        <v>472</v>
      </c>
      <c r="K12" s="33">
        <f t="shared" si="2"/>
        <v>106481</v>
      </c>
      <c r="L12" s="34">
        <v>0</v>
      </c>
      <c r="M12" s="32">
        <v>0</v>
      </c>
      <c r="N12" s="32">
        <v>0</v>
      </c>
      <c r="O12" s="32">
        <v>0</v>
      </c>
      <c r="P12" s="32">
        <v>86884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4678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/>
      <c r="AV12" s="32"/>
      <c r="AW12" s="32">
        <v>0</v>
      </c>
      <c r="AX12" s="35">
        <f t="shared" si="0"/>
        <v>91562</v>
      </c>
      <c r="AY12" s="37"/>
      <c r="AZ12" s="35">
        <v>14919</v>
      </c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DI12" s="103"/>
      <c r="DJ12" s="103"/>
    </row>
    <row r="13" spans="1:114" s="12" customFormat="1" x14ac:dyDescent="0.3">
      <c r="A13" s="6" t="s">
        <v>68</v>
      </c>
      <c r="B13" s="7" t="s">
        <v>106</v>
      </c>
      <c r="C13" s="32">
        <f t="shared" si="1"/>
        <v>772948</v>
      </c>
      <c r="D13" s="32">
        <v>72433</v>
      </c>
      <c r="E13" s="33">
        <v>16500</v>
      </c>
      <c r="F13" s="33">
        <v>26312</v>
      </c>
      <c r="G13" s="33">
        <v>0</v>
      </c>
      <c r="H13" s="33">
        <v>610</v>
      </c>
      <c r="I13" s="33">
        <v>179</v>
      </c>
      <c r="J13" s="33">
        <v>19208</v>
      </c>
      <c r="K13" s="33">
        <f t="shared" si="2"/>
        <v>637706</v>
      </c>
      <c r="L13" s="34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489860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/>
      <c r="AV13" s="32"/>
      <c r="AW13" s="32">
        <v>0</v>
      </c>
      <c r="AX13" s="35">
        <f t="shared" si="0"/>
        <v>489860</v>
      </c>
      <c r="AY13" s="37"/>
      <c r="AZ13" s="35">
        <v>147846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DI13" s="103"/>
      <c r="DJ13" s="103"/>
    </row>
    <row r="14" spans="1:114" s="12" customFormat="1" x14ac:dyDescent="0.3">
      <c r="A14" s="6" t="s">
        <v>69</v>
      </c>
      <c r="B14" s="7" t="s">
        <v>107</v>
      </c>
      <c r="C14" s="32">
        <f t="shared" si="1"/>
        <v>188008</v>
      </c>
      <c r="D14" s="32">
        <v>14163</v>
      </c>
      <c r="E14" s="33">
        <v>1279</v>
      </c>
      <c r="F14" s="33">
        <v>10701</v>
      </c>
      <c r="G14" s="33">
        <v>0</v>
      </c>
      <c r="H14" s="33">
        <v>7097</v>
      </c>
      <c r="I14" s="33">
        <v>30</v>
      </c>
      <c r="J14" s="33">
        <v>6222</v>
      </c>
      <c r="K14" s="33">
        <f t="shared" si="2"/>
        <v>148516</v>
      </c>
      <c r="L14" s="34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135423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/>
      <c r="AV14" s="32"/>
      <c r="AW14" s="32">
        <v>0</v>
      </c>
      <c r="AX14" s="35">
        <f t="shared" si="0"/>
        <v>135423</v>
      </c>
      <c r="AY14" s="37"/>
      <c r="AZ14" s="35">
        <v>13093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DI14" s="103"/>
      <c r="DJ14" s="103"/>
    </row>
    <row r="15" spans="1:114" s="12" customFormat="1" x14ac:dyDescent="0.3">
      <c r="A15" s="6" t="s">
        <v>70</v>
      </c>
      <c r="B15" s="7" t="s">
        <v>108</v>
      </c>
      <c r="C15" s="32">
        <f t="shared" si="1"/>
        <v>11963</v>
      </c>
      <c r="D15" s="32">
        <v>540</v>
      </c>
      <c r="E15" s="33">
        <v>130</v>
      </c>
      <c r="F15" s="33">
        <v>2007</v>
      </c>
      <c r="G15" s="33">
        <v>0</v>
      </c>
      <c r="H15" s="33">
        <v>2343</v>
      </c>
      <c r="I15" s="33">
        <v>3</v>
      </c>
      <c r="J15" s="33">
        <v>1782</v>
      </c>
      <c r="K15" s="33">
        <f t="shared" si="2"/>
        <v>5158</v>
      </c>
      <c r="L15" s="34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132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/>
      <c r="AV15" s="32"/>
      <c r="AW15" s="32">
        <v>0</v>
      </c>
      <c r="AX15" s="35">
        <f t="shared" si="0"/>
        <v>132</v>
      </c>
      <c r="AY15" s="37"/>
      <c r="AZ15" s="35">
        <v>5026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DI15" s="103"/>
      <c r="DJ15" s="103"/>
    </row>
    <row r="16" spans="1:114" s="12" customFormat="1" x14ac:dyDescent="0.3">
      <c r="A16" s="6" t="s">
        <v>71</v>
      </c>
      <c r="B16" s="7" t="s">
        <v>109</v>
      </c>
      <c r="C16" s="32">
        <f t="shared" si="1"/>
        <v>296375</v>
      </c>
      <c r="D16" s="32">
        <v>66298</v>
      </c>
      <c r="E16" s="33">
        <v>1370</v>
      </c>
      <c r="F16" s="33">
        <v>14688</v>
      </c>
      <c r="G16" s="33">
        <v>0</v>
      </c>
      <c r="H16" s="33">
        <v>0</v>
      </c>
      <c r="I16" s="33">
        <v>206</v>
      </c>
      <c r="J16" s="33">
        <v>11592</v>
      </c>
      <c r="K16" s="33">
        <f t="shared" si="2"/>
        <v>202221</v>
      </c>
      <c r="L16" s="34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97893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/>
      <c r="AV16" s="32"/>
      <c r="AW16" s="32">
        <v>0</v>
      </c>
      <c r="AX16" s="35">
        <f t="shared" si="0"/>
        <v>97893</v>
      </c>
      <c r="AY16" s="37"/>
      <c r="AZ16" s="35">
        <v>104328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DI16" s="103"/>
      <c r="DJ16" s="103"/>
    </row>
    <row r="17" spans="1:114" s="12" customFormat="1" x14ac:dyDescent="0.3">
      <c r="A17" s="6" t="s">
        <v>72</v>
      </c>
      <c r="B17" s="7" t="s">
        <v>110</v>
      </c>
      <c r="C17" s="32">
        <f t="shared" si="1"/>
        <v>170025</v>
      </c>
      <c r="D17" s="32">
        <v>19558</v>
      </c>
      <c r="E17" s="33">
        <v>4119</v>
      </c>
      <c r="F17" s="33">
        <v>1551</v>
      </c>
      <c r="G17" s="33">
        <v>0</v>
      </c>
      <c r="H17" s="33">
        <v>0</v>
      </c>
      <c r="I17" s="33">
        <v>7</v>
      </c>
      <c r="J17" s="33">
        <v>2248</v>
      </c>
      <c r="K17" s="33">
        <f t="shared" si="2"/>
        <v>142542</v>
      </c>
      <c r="L17" s="34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125127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/>
      <c r="AV17" s="32"/>
      <c r="AW17" s="32">
        <v>0</v>
      </c>
      <c r="AX17" s="35">
        <f t="shared" si="0"/>
        <v>125127</v>
      </c>
      <c r="AY17" s="37"/>
      <c r="AZ17" s="35">
        <v>17415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DI17" s="103"/>
      <c r="DJ17" s="103"/>
    </row>
    <row r="18" spans="1:114" s="12" customFormat="1" x14ac:dyDescent="0.3">
      <c r="A18" s="6" t="s">
        <v>73</v>
      </c>
      <c r="B18" s="7" t="s">
        <v>111</v>
      </c>
      <c r="C18" s="32">
        <f t="shared" si="1"/>
        <v>610467</v>
      </c>
      <c r="D18" s="32">
        <v>62444</v>
      </c>
      <c r="E18" s="33">
        <v>11390</v>
      </c>
      <c r="F18" s="33">
        <v>24769</v>
      </c>
      <c r="G18" s="33">
        <v>-6021</v>
      </c>
      <c r="H18" s="33">
        <v>22093</v>
      </c>
      <c r="I18" s="33">
        <v>281</v>
      </c>
      <c r="J18" s="33">
        <v>12928</v>
      </c>
      <c r="K18" s="33">
        <f t="shared" si="2"/>
        <v>482583</v>
      </c>
      <c r="L18" s="34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132361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/>
      <c r="AV18" s="32"/>
      <c r="AW18" s="32">
        <v>0</v>
      </c>
      <c r="AX18" s="35">
        <f t="shared" si="0"/>
        <v>132361</v>
      </c>
      <c r="AY18" s="37"/>
      <c r="AZ18" s="35">
        <v>350222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DI18" s="103"/>
      <c r="DJ18" s="103"/>
    </row>
    <row r="19" spans="1:114" s="12" customFormat="1" x14ac:dyDescent="0.3">
      <c r="A19" s="6" t="s">
        <v>74</v>
      </c>
      <c r="B19" s="7" t="s">
        <v>112</v>
      </c>
      <c r="C19" s="32">
        <f t="shared" si="1"/>
        <v>90163</v>
      </c>
      <c r="D19" s="32">
        <v>17460</v>
      </c>
      <c r="E19" s="33">
        <v>1679</v>
      </c>
      <c r="F19" s="33">
        <v>38</v>
      </c>
      <c r="G19" s="33">
        <v>0</v>
      </c>
      <c r="H19" s="33">
        <v>0</v>
      </c>
      <c r="I19" s="33">
        <v>1</v>
      </c>
      <c r="J19" s="33">
        <v>1437</v>
      </c>
      <c r="K19" s="33">
        <f t="shared" si="2"/>
        <v>69548</v>
      </c>
      <c r="L19" s="34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10377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/>
      <c r="AV19" s="32"/>
      <c r="AW19" s="32">
        <v>0</v>
      </c>
      <c r="AX19" s="35">
        <f t="shared" si="0"/>
        <v>10377</v>
      </c>
      <c r="AY19" s="37"/>
      <c r="AZ19" s="35">
        <v>59171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DI19" s="103"/>
      <c r="DJ19" s="103"/>
    </row>
    <row r="20" spans="1:114" s="12" customFormat="1" x14ac:dyDescent="0.3">
      <c r="A20" s="6" t="s">
        <v>75</v>
      </c>
      <c r="B20" s="7" t="s">
        <v>113</v>
      </c>
      <c r="C20" s="32">
        <f t="shared" si="1"/>
        <v>138166</v>
      </c>
      <c r="D20" s="32">
        <v>6877</v>
      </c>
      <c r="E20" s="33">
        <v>2433</v>
      </c>
      <c r="F20" s="33">
        <v>7098</v>
      </c>
      <c r="G20" s="33">
        <v>0</v>
      </c>
      <c r="H20" s="33">
        <v>0</v>
      </c>
      <c r="I20" s="33">
        <v>20</v>
      </c>
      <c r="J20" s="33">
        <v>3996</v>
      </c>
      <c r="K20" s="33">
        <f t="shared" si="2"/>
        <v>117742</v>
      </c>
      <c r="L20" s="34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88222</v>
      </c>
      <c r="Y20" s="32">
        <v>1900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/>
      <c r="AV20" s="32"/>
      <c r="AW20" s="32">
        <v>0</v>
      </c>
      <c r="AX20" s="35">
        <f t="shared" si="0"/>
        <v>90122</v>
      </c>
      <c r="AY20" s="37"/>
      <c r="AZ20" s="35">
        <v>27620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DI20" s="103"/>
      <c r="DJ20" s="103"/>
    </row>
    <row r="21" spans="1:114" s="12" customFormat="1" x14ac:dyDescent="0.3">
      <c r="A21" s="6" t="s">
        <v>76</v>
      </c>
      <c r="B21" s="7" t="s">
        <v>114</v>
      </c>
      <c r="C21" s="32">
        <f t="shared" si="1"/>
        <v>264953</v>
      </c>
      <c r="D21" s="32">
        <v>10575</v>
      </c>
      <c r="E21" s="33">
        <v>3589</v>
      </c>
      <c r="F21" s="33">
        <v>16545</v>
      </c>
      <c r="G21" s="33">
        <v>0</v>
      </c>
      <c r="H21" s="33">
        <v>0</v>
      </c>
      <c r="I21" s="33">
        <v>11</v>
      </c>
      <c r="J21" s="33">
        <v>3105</v>
      </c>
      <c r="K21" s="33">
        <f t="shared" si="2"/>
        <v>231128</v>
      </c>
      <c r="L21" s="34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189904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/>
      <c r="AV21" s="32"/>
      <c r="AW21" s="32">
        <v>0</v>
      </c>
      <c r="AX21" s="35">
        <f t="shared" si="0"/>
        <v>189904</v>
      </c>
      <c r="AY21" s="37"/>
      <c r="AZ21" s="35">
        <v>41224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DI21" s="103"/>
      <c r="DJ21" s="103"/>
    </row>
    <row r="22" spans="1:114" s="12" customFormat="1" x14ac:dyDescent="0.3">
      <c r="A22" s="6" t="s">
        <v>77</v>
      </c>
      <c r="B22" s="7" t="s">
        <v>115</v>
      </c>
      <c r="C22" s="32">
        <f t="shared" si="1"/>
        <v>287397</v>
      </c>
      <c r="D22" s="32">
        <v>22686</v>
      </c>
      <c r="E22" s="33">
        <v>6890</v>
      </c>
      <c r="F22" s="33">
        <v>5847</v>
      </c>
      <c r="G22" s="33">
        <v>0</v>
      </c>
      <c r="H22" s="33">
        <v>0</v>
      </c>
      <c r="I22" s="33">
        <v>731</v>
      </c>
      <c r="J22" s="33">
        <v>11028</v>
      </c>
      <c r="K22" s="33">
        <f t="shared" si="2"/>
        <v>240215</v>
      </c>
      <c r="L22" s="34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62912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/>
      <c r="AV22" s="32"/>
      <c r="AW22" s="32">
        <v>0</v>
      </c>
      <c r="AX22" s="35">
        <f t="shared" si="0"/>
        <v>62912</v>
      </c>
      <c r="AY22" s="37"/>
      <c r="AZ22" s="35">
        <v>177303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DI22" s="103"/>
      <c r="DJ22" s="103"/>
    </row>
    <row r="23" spans="1:114" s="12" customFormat="1" x14ac:dyDescent="0.3">
      <c r="A23" s="6" t="s">
        <v>78</v>
      </c>
      <c r="B23" s="7" t="s">
        <v>116</v>
      </c>
      <c r="C23" s="32">
        <f t="shared" si="1"/>
        <v>365627</v>
      </c>
      <c r="D23" s="32">
        <v>32754</v>
      </c>
      <c r="E23" s="33">
        <v>1811</v>
      </c>
      <c r="F23" s="33">
        <v>13433</v>
      </c>
      <c r="G23" s="33">
        <v>0</v>
      </c>
      <c r="H23" s="33">
        <v>50</v>
      </c>
      <c r="I23" s="33">
        <v>256</v>
      </c>
      <c r="J23" s="33">
        <v>23069</v>
      </c>
      <c r="K23" s="33">
        <f t="shared" si="2"/>
        <v>294254</v>
      </c>
      <c r="L23" s="34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16485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/>
      <c r="AV23" s="32"/>
      <c r="AW23" s="32">
        <v>0</v>
      </c>
      <c r="AX23" s="35">
        <f t="shared" si="0"/>
        <v>16485</v>
      </c>
      <c r="AY23" s="37"/>
      <c r="AZ23" s="35">
        <v>277769</v>
      </c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DI23" s="103"/>
      <c r="DJ23" s="103"/>
    </row>
    <row r="24" spans="1:114" s="12" customFormat="1" x14ac:dyDescent="0.3">
      <c r="A24" s="6" t="s">
        <v>79</v>
      </c>
      <c r="B24" s="7" t="s">
        <v>117</v>
      </c>
      <c r="C24" s="32">
        <f t="shared" si="1"/>
        <v>108588</v>
      </c>
      <c r="D24" s="32">
        <v>8022</v>
      </c>
      <c r="E24" s="33">
        <v>855</v>
      </c>
      <c r="F24" s="33">
        <v>1927</v>
      </c>
      <c r="G24" s="33">
        <v>0</v>
      </c>
      <c r="H24" s="33">
        <v>0</v>
      </c>
      <c r="I24" s="33">
        <v>11</v>
      </c>
      <c r="J24" s="33">
        <v>1461</v>
      </c>
      <c r="K24" s="33">
        <f t="shared" si="2"/>
        <v>96312</v>
      </c>
      <c r="L24" s="34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87339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/>
      <c r="AV24" s="32"/>
      <c r="AW24" s="32">
        <v>0</v>
      </c>
      <c r="AX24" s="35">
        <f t="shared" si="0"/>
        <v>87339</v>
      </c>
      <c r="AY24" s="37"/>
      <c r="AZ24" s="35">
        <v>8973</v>
      </c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DI24" s="103"/>
      <c r="DJ24" s="103"/>
    </row>
    <row r="25" spans="1:114" s="12" customFormat="1" x14ac:dyDescent="0.3">
      <c r="A25" s="6" t="s">
        <v>80</v>
      </c>
      <c r="B25" s="7" t="s">
        <v>118</v>
      </c>
      <c r="C25" s="32">
        <f t="shared" si="1"/>
        <v>77779</v>
      </c>
      <c r="D25" s="32">
        <v>0</v>
      </c>
      <c r="E25" s="33">
        <v>0</v>
      </c>
      <c r="F25" s="33">
        <v>2464</v>
      </c>
      <c r="G25" s="33">
        <v>0</v>
      </c>
      <c r="H25" s="33">
        <v>0</v>
      </c>
      <c r="I25" s="33">
        <v>4</v>
      </c>
      <c r="J25" s="33">
        <v>201</v>
      </c>
      <c r="K25" s="33">
        <f t="shared" si="2"/>
        <v>75110</v>
      </c>
      <c r="L25" s="34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70425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/>
      <c r="AV25" s="32"/>
      <c r="AW25" s="32">
        <v>0</v>
      </c>
      <c r="AX25" s="35">
        <f t="shared" si="0"/>
        <v>70425</v>
      </c>
      <c r="AY25" s="37"/>
      <c r="AZ25" s="35">
        <v>4685</v>
      </c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DI25" s="103"/>
      <c r="DJ25" s="103"/>
    </row>
    <row r="26" spans="1:114" s="12" customFormat="1" x14ac:dyDescent="0.3">
      <c r="A26" s="6" t="s">
        <v>81</v>
      </c>
      <c r="B26" s="7" t="s">
        <v>119</v>
      </c>
      <c r="C26" s="32">
        <f t="shared" si="1"/>
        <v>250211</v>
      </c>
      <c r="D26" s="32">
        <v>0</v>
      </c>
      <c r="E26" s="33">
        <v>0</v>
      </c>
      <c r="F26" s="33">
        <v>6047</v>
      </c>
      <c r="G26" s="33">
        <v>0</v>
      </c>
      <c r="H26" s="33">
        <v>0</v>
      </c>
      <c r="I26" s="33">
        <v>0</v>
      </c>
      <c r="J26" s="33">
        <v>63</v>
      </c>
      <c r="K26" s="33">
        <f t="shared" si="2"/>
        <v>244101</v>
      </c>
      <c r="L26" s="34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150976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/>
      <c r="AV26" s="32"/>
      <c r="AW26" s="32">
        <v>0</v>
      </c>
      <c r="AX26" s="35">
        <f t="shared" si="0"/>
        <v>150976</v>
      </c>
      <c r="AY26" s="37"/>
      <c r="AZ26" s="35">
        <v>93125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DI26" s="103"/>
      <c r="DJ26" s="103"/>
    </row>
    <row r="27" spans="1:114" s="12" customFormat="1" x14ac:dyDescent="0.3">
      <c r="A27" s="6" t="s">
        <v>82</v>
      </c>
      <c r="B27" s="7" t="s">
        <v>120</v>
      </c>
      <c r="C27" s="32">
        <f t="shared" si="1"/>
        <v>83762</v>
      </c>
      <c r="D27" s="32">
        <v>0</v>
      </c>
      <c r="E27" s="33">
        <v>0</v>
      </c>
      <c r="F27" s="33">
        <v>240</v>
      </c>
      <c r="G27" s="33">
        <v>0</v>
      </c>
      <c r="H27" s="33">
        <v>0</v>
      </c>
      <c r="I27" s="33">
        <v>0</v>
      </c>
      <c r="J27" s="33">
        <v>0</v>
      </c>
      <c r="K27" s="33">
        <f t="shared" si="2"/>
        <v>83522</v>
      </c>
      <c r="L27" s="34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83522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/>
      <c r="AV27" s="32"/>
      <c r="AW27" s="32">
        <v>0</v>
      </c>
      <c r="AX27" s="35">
        <f t="shared" si="0"/>
        <v>83522</v>
      </c>
      <c r="AY27" s="37"/>
      <c r="AZ27" s="35">
        <v>0</v>
      </c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DI27" s="103"/>
      <c r="DJ27" s="103"/>
    </row>
    <row r="28" spans="1:114" s="12" customFormat="1" x14ac:dyDescent="0.3">
      <c r="A28" s="6" t="s">
        <v>83</v>
      </c>
      <c r="B28" s="7" t="s">
        <v>121</v>
      </c>
      <c r="C28" s="32">
        <f t="shared" si="1"/>
        <v>446573</v>
      </c>
      <c r="D28" s="32">
        <v>0</v>
      </c>
      <c r="E28" s="33">
        <v>0</v>
      </c>
      <c r="F28" s="33">
        <v>2268</v>
      </c>
      <c r="G28" s="33">
        <v>0</v>
      </c>
      <c r="H28" s="33">
        <v>0</v>
      </c>
      <c r="I28" s="33">
        <v>0</v>
      </c>
      <c r="J28" s="33">
        <v>0</v>
      </c>
      <c r="K28" s="33">
        <f t="shared" si="2"/>
        <v>444305</v>
      </c>
      <c r="L28" s="34">
        <v>0</v>
      </c>
      <c r="M28" s="32">
        <v>0</v>
      </c>
      <c r="N28" s="32">
        <v>40</v>
      </c>
      <c r="O28" s="32">
        <v>0</v>
      </c>
      <c r="P28" s="32">
        <v>0</v>
      </c>
      <c r="Q28" s="32">
        <v>395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4</v>
      </c>
      <c r="AA28" s="32">
        <v>0</v>
      </c>
      <c r="AB28" s="32">
        <v>0</v>
      </c>
      <c r="AC28" s="32">
        <v>31</v>
      </c>
      <c r="AD28" s="32">
        <v>10552</v>
      </c>
      <c r="AE28" s="32">
        <v>878</v>
      </c>
      <c r="AF28" s="32">
        <v>429175</v>
      </c>
      <c r="AG28" s="32">
        <v>491</v>
      </c>
      <c r="AH28" s="32">
        <v>427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6</v>
      </c>
      <c r="AQ28" s="32">
        <v>0</v>
      </c>
      <c r="AR28" s="32">
        <v>0</v>
      </c>
      <c r="AS28" s="32">
        <v>0</v>
      </c>
      <c r="AT28" s="32">
        <v>0</v>
      </c>
      <c r="AU28" s="32"/>
      <c r="AV28" s="32"/>
      <c r="AW28" s="32">
        <v>0</v>
      </c>
      <c r="AX28" s="35">
        <f t="shared" si="0"/>
        <v>441999</v>
      </c>
      <c r="AY28" s="37"/>
      <c r="AZ28" s="35">
        <v>2306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DI28" s="103"/>
      <c r="DJ28" s="103"/>
    </row>
    <row r="29" spans="1:114" s="12" customFormat="1" x14ac:dyDescent="0.3">
      <c r="A29" s="6" t="s">
        <v>84</v>
      </c>
      <c r="B29" s="7" t="s">
        <v>122</v>
      </c>
      <c r="C29" s="32">
        <f t="shared" si="1"/>
        <v>30058</v>
      </c>
      <c r="D29" s="32">
        <v>-434837</v>
      </c>
      <c r="E29" s="33">
        <v>0</v>
      </c>
      <c r="F29" s="33">
        <v>27</v>
      </c>
      <c r="G29" s="33">
        <v>0</v>
      </c>
      <c r="H29" s="33">
        <v>0</v>
      </c>
      <c r="I29" s="33">
        <v>0</v>
      </c>
      <c r="J29" s="33">
        <v>0</v>
      </c>
      <c r="K29" s="33">
        <f t="shared" si="2"/>
        <v>464868</v>
      </c>
      <c r="L29" s="34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464868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/>
      <c r="AV29" s="32"/>
      <c r="AW29" s="32">
        <v>0</v>
      </c>
      <c r="AX29" s="35">
        <f t="shared" si="0"/>
        <v>464868</v>
      </c>
      <c r="AY29" s="37"/>
      <c r="AZ29" s="35">
        <v>0</v>
      </c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DI29" s="103"/>
      <c r="DJ29" s="103"/>
    </row>
    <row r="30" spans="1:114" s="12" customFormat="1" x14ac:dyDescent="0.3">
      <c r="A30" s="6" t="s">
        <v>85</v>
      </c>
      <c r="B30" s="7" t="s">
        <v>123</v>
      </c>
      <c r="C30" s="32">
        <f t="shared" si="1"/>
        <v>391496</v>
      </c>
      <c r="D30" s="32">
        <v>0</v>
      </c>
      <c r="E30" s="33">
        <v>-90153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f t="shared" si="2"/>
        <v>481648</v>
      </c>
      <c r="L30" s="34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3898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4011</v>
      </c>
      <c r="AH30" s="32">
        <v>459277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/>
      <c r="AV30" s="32"/>
      <c r="AW30" s="32">
        <v>0</v>
      </c>
      <c r="AX30" s="35">
        <f t="shared" si="0"/>
        <v>467186</v>
      </c>
      <c r="AY30" s="37"/>
      <c r="AZ30" s="35">
        <v>14462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DI30" s="103"/>
      <c r="DJ30" s="103"/>
    </row>
    <row r="31" spans="1:114" s="12" customFormat="1" x14ac:dyDescent="0.3">
      <c r="A31" s="6" t="s">
        <v>86</v>
      </c>
      <c r="B31" s="7" t="s">
        <v>124</v>
      </c>
      <c r="C31" s="32">
        <f t="shared" si="1"/>
        <v>407746</v>
      </c>
      <c r="D31" s="32">
        <v>0</v>
      </c>
      <c r="E31" s="33">
        <v>0</v>
      </c>
      <c r="F31" s="33">
        <v>692</v>
      </c>
      <c r="G31" s="33">
        <v>0</v>
      </c>
      <c r="H31" s="33">
        <v>0</v>
      </c>
      <c r="I31" s="33">
        <v>0</v>
      </c>
      <c r="J31" s="33">
        <v>0</v>
      </c>
      <c r="K31" s="33">
        <f t="shared" si="2"/>
        <v>407054</v>
      </c>
      <c r="L31" s="34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407054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/>
      <c r="AV31" s="32"/>
      <c r="AW31" s="32">
        <v>0</v>
      </c>
      <c r="AX31" s="35">
        <f t="shared" si="0"/>
        <v>407054</v>
      </c>
      <c r="AY31" s="37"/>
      <c r="AZ31" s="35">
        <v>0</v>
      </c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DI31" s="103"/>
      <c r="DJ31" s="103"/>
    </row>
    <row r="32" spans="1:114" s="12" customFormat="1" x14ac:dyDescent="0.3">
      <c r="A32" s="6" t="s">
        <v>87</v>
      </c>
      <c r="B32" s="7" t="s">
        <v>125</v>
      </c>
      <c r="C32" s="32">
        <f t="shared" si="1"/>
        <v>316697</v>
      </c>
      <c r="D32" s="32">
        <v>4</v>
      </c>
      <c r="E32" s="33">
        <v>0</v>
      </c>
      <c r="F32" s="33">
        <v>34709</v>
      </c>
      <c r="G32" s="33">
        <v>0</v>
      </c>
      <c r="H32" s="33">
        <v>0</v>
      </c>
      <c r="I32" s="33">
        <v>2</v>
      </c>
      <c r="J32" s="33">
        <v>271</v>
      </c>
      <c r="K32" s="33">
        <f t="shared" si="2"/>
        <v>281711</v>
      </c>
      <c r="L32" s="34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269307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/>
      <c r="AV32" s="32"/>
      <c r="AW32" s="32">
        <v>0</v>
      </c>
      <c r="AX32" s="35">
        <f t="shared" si="0"/>
        <v>269307</v>
      </c>
      <c r="AY32" s="37"/>
      <c r="AZ32" s="35">
        <v>12404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DI32" s="103"/>
      <c r="DJ32" s="103"/>
    </row>
    <row r="33" spans="1:114" s="12" customFormat="1" x14ac:dyDescent="0.3">
      <c r="A33" s="6" t="s">
        <v>88</v>
      </c>
      <c r="B33" s="7" t="s">
        <v>126</v>
      </c>
      <c r="C33" s="32">
        <f t="shared" si="1"/>
        <v>175139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f t="shared" si="2"/>
        <v>175139</v>
      </c>
      <c r="L33" s="34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3835</v>
      </c>
      <c r="AI33" s="32">
        <v>0</v>
      </c>
      <c r="AJ33" s="32">
        <v>0</v>
      </c>
      <c r="AK33" s="32">
        <v>153421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/>
      <c r="AV33" s="32"/>
      <c r="AW33" s="32">
        <v>0</v>
      </c>
      <c r="AX33" s="35">
        <f t="shared" si="0"/>
        <v>157256</v>
      </c>
      <c r="AY33" s="37"/>
      <c r="AZ33" s="35">
        <v>17883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DI33" s="103"/>
      <c r="DJ33" s="103"/>
    </row>
    <row r="34" spans="1:114" s="12" customFormat="1" x14ac:dyDescent="0.3">
      <c r="A34" s="6" t="s">
        <v>89</v>
      </c>
      <c r="B34" s="7" t="s">
        <v>127</v>
      </c>
      <c r="C34" s="32">
        <f t="shared" si="1"/>
        <v>247529</v>
      </c>
      <c r="D34" s="32">
        <v>0</v>
      </c>
      <c r="E34" s="33">
        <v>0</v>
      </c>
      <c r="F34" s="33">
        <v>57</v>
      </c>
      <c r="G34" s="33">
        <v>0</v>
      </c>
      <c r="H34" s="33">
        <v>0</v>
      </c>
      <c r="I34" s="33">
        <v>0</v>
      </c>
      <c r="J34" s="33">
        <v>0</v>
      </c>
      <c r="K34" s="33">
        <f t="shared" si="2"/>
        <v>247472</v>
      </c>
      <c r="L34" s="34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2289</v>
      </c>
      <c r="AI34" s="32">
        <v>0</v>
      </c>
      <c r="AJ34" s="32">
        <v>0</v>
      </c>
      <c r="AK34" s="32">
        <v>2116</v>
      </c>
      <c r="AL34" s="32">
        <v>243067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/>
      <c r="AV34" s="32"/>
      <c r="AW34" s="32">
        <v>0</v>
      </c>
      <c r="AX34" s="35">
        <f t="shared" si="0"/>
        <v>247472</v>
      </c>
      <c r="AY34" s="37"/>
      <c r="AZ34" s="35">
        <v>0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DI34" s="103"/>
      <c r="DJ34" s="103"/>
    </row>
    <row r="35" spans="1:114" s="12" customFormat="1" x14ac:dyDescent="0.3">
      <c r="A35" s="6" t="s">
        <v>90</v>
      </c>
      <c r="B35" s="7" t="s">
        <v>128</v>
      </c>
      <c r="C35" s="32">
        <f t="shared" si="1"/>
        <v>308927</v>
      </c>
      <c r="D35" s="32">
        <v>0</v>
      </c>
      <c r="E35" s="33">
        <v>0</v>
      </c>
      <c r="F35" s="33">
        <v>269</v>
      </c>
      <c r="G35" s="33">
        <v>0</v>
      </c>
      <c r="H35" s="33">
        <v>0</v>
      </c>
      <c r="I35" s="33">
        <v>0</v>
      </c>
      <c r="J35" s="33">
        <v>0</v>
      </c>
      <c r="K35" s="33">
        <f t="shared" si="2"/>
        <v>308658</v>
      </c>
      <c r="L35" s="34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228</v>
      </c>
      <c r="AL35" s="32">
        <v>0</v>
      </c>
      <c r="AM35" s="32">
        <v>303012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/>
      <c r="AV35" s="32"/>
      <c r="AW35" s="32">
        <v>0</v>
      </c>
      <c r="AX35" s="35">
        <f t="shared" si="0"/>
        <v>303240</v>
      </c>
      <c r="AY35" s="37"/>
      <c r="AZ35" s="35">
        <v>5418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DI35" s="103"/>
      <c r="DJ35" s="103"/>
    </row>
    <row r="36" spans="1:114" s="12" customFormat="1" x14ac:dyDescent="0.3">
      <c r="A36" s="6" t="s">
        <v>91</v>
      </c>
      <c r="B36" s="7" t="s">
        <v>129</v>
      </c>
      <c r="C36" s="32">
        <f t="shared" si="1"/>
        <v>144214</v>
      </c>
      <c r="D36" s="32">
        <v>0</v>
      </c>
      <c r="E36" s="33">
        <v>0</v>
      </c>
      <c r="F36" s="33">
        <v>12</v>
      </c>
      <c r="G36" s="33">
        <v>0</v>
      </c>
      <c r="H36" s="33">
        <v>0</v>
      </c>
      <c r="I36" s="33">
        <v>0</v>
      </c>
      <c r="J36" s="33">
        <v>0</v>
      </c>
      <c r="K36" s="33">
        <f t="shared" si="2"/>
        <v>144202</v>
      </c>
      <c r="L36" s="34">
        <v>0</v>
      </c>
      <c r="M36" s="32">
        <v>0</v>
      </c>
      <c r="N36" s="32">
        <v>0</v>
      </c>
      <c r="O36" s="32">
        <v>0</v>
      </c>
      <c r="P36" s="32">
        <v>3288</v>
      </c>
      <c r="Q36" s="32">
        <v>0</v>
      </c>
      <c r="R36" s="32">
        <v>1748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8136</v>
      </c>
      <c r="AE36" s="32">
        <v>2091</v>
      </c>
      <c r="AF36" s="32">
        <v>2551</v>
      </c>
      <c r="AG36" s="32">
        <v>0</v>
      </c>
      <c r="AH36" s="32">
        <v>2370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124018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/>
      <c r="AV36" s="32"/>
      <c r="AW36" s="32">
        <v>0</v>
      </c>
      <c r="AX36" s="35">
        <f t="shared" si="0"/>
        <v>144202</v>
      </c>
      <c r="AY36" s="37"/>
      <c r="AZ36" s="35">
        <v>0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DI36" s="103"/>
      <c r="DJ36" s="103"/>
    </row>
    <row r="37" spans="1:114" s="12" customFormat="1" x14ac:dyDescent="0.3">
      <c r="A37" s="6" t="s">
        <v>92</v>
      </c>
      <c r="B37" s="7" t="s">
        <v>130</v>
      </c>
      <c r="C37" s="32">
        <f t="shared" si="1"/>
        <v>305759</v>
      </c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f t="shared" si="2"/>
        <v>305759</v>
      </c>
      <c r="L37" s="34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305759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/>
      <c r="AV37" s="32"/>
      <c r="AW37" s="32">
        <v>0</v>
      </c>
      <c r="AX37" s="35">
        <f t="shared" si="0"/>
        <v>305759</v>
      </c>
      <c r="AY37" s="37"/>
      <c r="AZ37" s="35">
        <v>0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DI37" s="103"/>
      <c r="DJ37" s="103"/>
    </row>
    <row r="38" spans="1:114" s="12" customFormat="1" x14ac:dyDescent="0.3">
      <c r="A38" s="6" t="s">
        <v>93</v>
      </c>
      <c r="B38" s="7" t="s">
        <v>131</v>
      </c>
      <c r="C38" s="32">
        <f t="shared" si="1"/>
        <v>192016</v>
      </c>
      <c r="D38" s="32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f t="shared" si="2"/>
        <v>192016</v>
      </c>
      <c r="L38" s="34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190529</v>
      </c>
      <c r="AQ38" s="32">
        <v>0</v>
      </c>
      <c r="AR38" s="32">
        <v>0</v>
      </c>
      <c r="AS38" s="32">
        <v>0</v>
      </c>
      <c r="AT38" s="32">
        <v>0</v>
      </c>
      <c r="AU38" s="32"/>
      <c r="AV38" s="32"/>
      <c r="AW38" s="32">
        <v>0</v>
      </c>
      <c r="AX38" s="35">
        <f t="shared" si="0"/>
        <v>190529</v>
      </c>
      <c r="AY38" s="37"/>
      <c r="AZ38" s="35">
        <v>1487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DI38" s="103"/>
      <c r="DJ38" s="103"/>
    </row>
    <row r="39" spans="1:114" s="12" customFormat="1" x14ac:dyDescent="0.3">
      <c r="A39" s="6" t="s">
        <v>94</v>
      </c>
      <c r="B39" s="7" t="s">
        <v>132</v>
      </c>
      <c r="C39" s="32">
        <f t="shared" si="1"/>
        <v>120255</v>
      </c>
      <c r="D39" s="32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f t="shared" si="2"/>
        <v>120255</v>
      </c>
      <c r="L39" s="34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120255</v>
      </c>
      <c r="AR39" s="32">
        <v>0</v>
      </c>
      <c r="AS39" s="32">
        <v>0</v>
      </c>
      <c r="AT39" s="32">
        <v>0</v>
      </c>
      <c r="AU39" s="32"/>
      <c r="AV39" s="32"/>
      <c r="AW39" s="32">
        <v>0</v>
      </c>
      <c r="AX39" s="35">
        <f t="shared" si="0"/>
        <v>120255</v>
      </c>
      <c r="AY39" s="37"/>
      <c r="AZ39" s="35">
        <v>0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DI39" s="103"/>
      <c r="DJ39" s="103"/>
    </row>
    <row r="40" spans="1:114" s="12" customFormat="1" x14ac:dyDescent="0.3">
      <c r="A40" s="6" t="s">
        <v>95</v>
      </c>
      <c r="B40" s="7" t="s">
        <v>133</v>
      </c>
      <c r="C40" s="32">
        <f t="shared" si="1"/>
        <v>41659</v>
      </c>
      <c r="D40" s="32">
        <v>0</v>
      </c>
      <c r="E40" s="33">
        <v>0</v>
      </c>
      <c r="F40" s="33">
        <v>133</v>
      </c>
      <c r="G40" s="33">
        <v>0</v>
      </c>
      <c r="H40" s="33">
        <v>253</v>
      </c>
      <c r="I40" s="33">
        <v>0</v>
      </c>
      <c r="J40" s="33">
        <v>94</v>
      </c>
      <c r="K40" s="33">
        <f t="shared" si="2"/>
        <v>41179</v>
      </c>
      <c r="L40" s="34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41090</v>
      </c>
      <c r="AS40" s="32">
        <v>0</v>
      </c>
      <c r="AT40" s="32">
        <v>0</v>
      </c>
      <c r="AU40" s="32"/>
      <c r="AV40" s="32"/>
      <c r="AW40" s="32">
        <v>0</v>
      </c>
      <c r="AX40" s="35">
        <f t="shared" si="0"/>
        <v>41090</v>
      </c>
      <c r="AY40" s="37"/>
      <c r="AZ40" s="35">
        <v>89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DI40" s="103"/>
      <c r="DJ40" s="103"/>
    </row>
    <row r="41" spans="1:114" s="12" customFormat="1" x14ac:dyDescent="0.3">
      <c r="A41" s="6" t="s">
        <v>96</v>
      </c>
      <c r="B41" s="7" t="s">
        <v>134</v>
      </c>
      <c r="C41" s="32">
        <f t="shared" si="1"/>
        <v>103226</v>
      </c>
      <c r="D41" s="32">
        <v>0</v>
      </c>
      <c r="E41" s="33">
        <v>0</v>
      </c>
      <c r="F41" s="33">
        <v>4684</v>
      </c>
      <c r="G41" s="33">
        <v>0</v>
      </c>
      <c r="H41" s="33">
        <v>0</v>
      </c>
      <c r="I41" s="33">
        <v>0</v>
      </c>
      <c r="J41" s="33">
        <v>0</v>
      </c>
      <c r="K41" s="33">
        <f t="shared" si="2"/>
        <v>98542</v>
      </c>
      <c r="L41" s="34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98542</v>
      </c>
      <c r="AT41" s="32">
        <v>0</v>
      </c>
      <c r="AU41" s="32"/>
      <c r="AV41" s="32"/>
      <c r="AW41" s="32">
        <v>0</v>
      </c>
      <c r="AX41" s="35">
        <f t="shared" si="0"/>
        <v>98542</v>
      </c>
      <c r="AY41" s="37"/>
      <c r="AZ41" s="35">
        <v>0</v>
      </c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DI41" s="103"/>
      <c r="DJ41" s="103"/>
    </row>
    <row r="42" spans="1:114" s="12" customFormat="1" x14ac:dyDescent="0.3">
      <c r="A42" s="6" t="s">
        <v>97</v>
      </c>
      <c r="B42" s="7" t="s">
        <v>135</v>
      </c>
      <c r="C42" s="32">
        <f t="shared" si="1"/>
        <v>6526</v>
      </c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f t="shared" si="2"/>
        <v>6526</v>
      </c>
      <c r="L42" s="34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6526</v>
      </c>
      <c r="AU42" s="32"/>
      <c r="AV42" s="32"/>
      <c r="AW42" s="32">
        <v>0</v>
      </c>
      <c r="AX42" s="35">
        <f t="shared" si="0"/>
        <v>6526</v>
      </c>
      <c r="AY42" s="37"/>
      <c r="AZ42" s="35">
        <v>0</v>
      </c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DI42" s="103"/>
      <c r="DJ42" s="103"/>
    </row>
    <row r="43" spans="1:114" s="12" customFormat="1" x14ac:dyDescent="0.3">
      <c r="A43" s="6" t="s">
        <v>98</v>
      </c>
      <c r="B43" s="7" t="s">
        <v>136</v>
      </c>
      <c r="C43" s="32">
        <f t="shared" si="1"/>
        <v>0</v>
      </c>
      <c r="D43" s="32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f t="shared" si="2"/>
        <v>0</v>
      </c>
      <c r="L43" s="34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/>
      <c r="AV43" s="32"/>
      <c r="AW43" s="32">
        <v>0</v>
      </c>
      <c r="AX43" s="35">
        <f t="shared" si="0"/>
        <v>0</v>
      </c>
      <c r="AY43" s="37"/>
      <c r="AZ43" s="35">
        <v>0</v>
      </c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DI43" s="103"/>
      <c r="DJ43" s="103"/>
    </row>
    <row r="44" spans="1:114" s="12" customFormat="1" x14ac:dyDescent="0.3">
      <c r="A44" s="6" t="s">
        <v>99</v>
      </c>
      <c r="B44" s="7" t="s">
        <v>51</v>
      </c>
      <c r="C44" s="32">
        <f t="shared" si="1"/>
        <v>20585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f t="shared" si="2"/>
        <v>20585</v>
      </c>
      <c r="L44" s="34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/>
      <c r="AV44" s="32"/>
      <c r="AW44" s="32">
        <v>0</v>
      </c>
      <c r="AX44" s="35">
        <f t="shared" si="0"/>
        <v>0</v>
      </c>
      <c r="AY44" s="37"/>
      <c r="AZ44" s="35">
        <v>20585</v>
      </c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DI44" s="103"/>
      <c r="DJ44" s="103"/>
    </row>
    <row r="45" spans="1:114" s="12" customFormat="1" ht="12" thickBot="1" x14ac:dyDescent="0.35">
      <c r="A45" s="8" t="s">
        <v>100</v>
      </c>
      <c r="B45" s="9" t="s">
        <v>137</v>
      </c>
      <c r="C45" s="32">
        <f t="shared" si="1"/>
        <v>0</v>
      </c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f t="shared" si="2"/>
        <v>0</v>
      </c>
      <c r="L45" s="34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/>
      <c r="AV45" s="32"/>
      <c r="AW45" s="32">
        <v>0</v>
      </c>
      <c r="AX45" s="35">
        <f t="shared" si="0"/>
        <v>0</v>
      </c>
      <c r="AY45" s="37"/>
      <c r="AZ45" s="35">
        <v>0</v>
      </c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DI45" s="103"/>
      <c r="DJ45" s="103"/>
    </row>
    <row r="46" spans="1:114" s="12" customFormat="1" ht="12.5" thickTop="1" thickBot="1" x14ac:dyDescent="0.35">
      <c r="A46" s="38"/>
      <c r="B46" s="39" t="s">
        <v>156</v>
      </c>
      <c r="C46" s="40">
        <f t="shared" ref="C46" si="3">SUM(C8:C45)</f>
        <v>8181432</v>
      </c>
      <c r="D46" s="40">
        <v>0</v>
      </c>
      <c r="E46" s="40">
        <v>0</v>
      </c>
      <c r="F46" s="40">
        <v>178844</v>
      </c>
      <c r="G46" s="40">
        <v>-6021</v>
      </c>
      <c r="H46" s="40">
        <v>32446</v>
      </c>
      <c r="I46" s="40">
        <v>2197</v>
      </c>
      <c r="J46" s="40">
        <v>100160</v>
      </c>
      <c r="K46" s="41">
        <f t="shared" ref="K46" si="4">SUM(K8:K45)</f>
        <v>7873806</v>
      </c>
      <c r="L46" s="42">
        <v>702693</v>
      </c>
      <c r="M46" s="42">
        <v>151634</v>
      </c>
      <c r="N46" s="42">
        <v>49026</v>
      </c>
      <c r="O46" s="42">
        <v>27450</v>
      </c>
      <c r="P46" s="42">
        <v>90172</v>
      </c>
      <c r="Q46" s="42">
        <v>490255</v>
      </c>
      <c r="R46" s="42">
        <v>137171</v>
      </c>
      <c r="S46" s="42">
        <v>132</v>
      </c>
      <c r="T46" s="42">
        <v>97893</v>
      </c>
      <c r="U46" s="42">
        <v>125127</v>
      </c>
      <c r="V46" s="42">
        <v>132361</v>
      </c>
      <c r="W46" s="42">
        <v>10377</v>
      </c>
      <c r="X46" s="42">
        <v>88222</v>
      </c>
      <c r="Y46" s="42">
        <v>200380</v>
      </c>
      <c r="Z46" s="42">
        <v>62916</v>
      </c>
      <c r="AA46" s="42">
        <v>16485</v>
      </c>
      <c r="AB46" s="42">
        <v>87339</v>
      </c>
      <c r="AC46" s="42">
        <v>70456</v>
      </c>
      <c r="AD46" s="42">
        <v>169664</v>
      </c>
      <c r="AE46" s="42">
        <v>86491</v>
      </c>
      <c r="AF46" s="42">
        <v>431726</v>
      </c>
      <c r="AG46" s="42">
        <v>469370</v>
      </c>
      <c r="AH46" s="42">
        <v>468198</v>
      </c>
      <c r="AI46" s="42">
        <v>407054</v>
      </c>
      <c r="AJ46" s="42">
        <v>269307</v>
      </c>
      <c r="AK46" s="42">
        <v>155765</v>
      </c>
      <c r="AL46" s="42">
        <v>243067</v>
      </c>
      <c r="AM46" s="42">
        <v>303012</v>
      </c>
      <c r="AN46" s="42">
        <v>124018</v>
      </c>
      <c r="AO46" s="42">
        <v>305759</v>
      </c>
      <c r="AP46" s="42">
        <v>190535</v>
      </c>
      <c r="AQ46" s="42">
        <v>120255</v>
      </c>
      <c r="AR46" s="42">
        <v>41090</v>
      </c>
      <c r="AS46" s="42">
        <v>98542</v>
      </c>
      <c r="AT46" s="42">
        <v>6526</v>
      </c>
      <c r="AU46" s="42"/>
      <c r="AV46" s="42"/>
      <c r="AW46" s="42">
        <v>0</v>
      </c>
      <c r="AX46" s="42">
        <f t="shared" ref="AX46" si="5">SUM(AX8:AX45)</f>
        <v>6430468</v>
      </c>
      <c r="AY46" s="43">
        <v>0</v>
      </c>
      <c r="AZ46" s="41">
        <v>1443338</v>
      </c>
      <c r="BA46" s="1"/>
      <c r="BB46" s="1"/>
      <c r="BC46" s="1"/>
      <c r="BD46" s="1"/>
      <c r="BE46" s="1"/>
      <c r="BF46" s="1"/>
      <c r="BG46" s="1"/>
      <c r="BH46" s="1"/>
      <c r="BI46" s="1"/>
      <c r="BJ46" s="44"/>
      <c r="BK46" s="44"/>
      <c r="BL46" s="44"/>
      <c r="DI46" s="103"/>
      <c r="DJ46" s="103"/>
    </row>
    <row r="47" spans="1:114" s="12" customFormat="1" ht="12.5" thickTop="1" thickBot="1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6"/>
      <c r="BH47" s="46"/>
      <c r="BI47" s="44"/>
      <c r="BJ47" s="44"/>
      <c r="BK47" s="44"/>
      <c r="BL47" s="44"/>
      <c r="DI47" s="103"/>
      <c r="DJ47" s="103"/>
    </row>
    <row r="48" spans="1:114" s="12" customFormat="1" ht="12.5" thickTop="1" thickBo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4" t="s">
        <v>138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6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3"/>
      <c r="BK48" s="1"/>
      <c r="BL48" s="1"/>
      <c r="DI48" s="103"/>
      <c r="DJ48" s="103"/>
    </row>
    <row r="49" spans="1:114" s="12" customFormat="1" ht="116" thickTop="1" thickBot="1" x14ac:dyDescent="0.35">
      <c r="A49" s="107" t="s">
        <v>139</v>
      </c>
      <c r="B49" s="108"/>
      <c r="C49" s="17" t="s">
        <v>140</v>
      </c>
      <c r="D49" s="17" t="s">
        <v>7</v>
      </c>
      <c r="E49" s="17" t="s">
        <v>8</v>
      </c>
      <c r="F49" s="17" t="s">
        <v>9</v>
      </c>
      <c r="G49" s="17" t="s">
        <v>10</v>
      </c>
      <c r="H49" s="17" t="s">
        <v>11</v>
      </c>
      <c r="I49" s="17" t="s">
        <v>12</v>
      </c>
      <c r="J49" s="18" t="s">
        <v>13</v>
      </c>
      <c r="K49" s="19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19" t="s">
        <v>53</v>
      </c>
      <c r="AY49" s="21" t="s">
        <v>141</v>
      </c>
      <c r="AZ49" s="20" t="s">
        <v>142</v>
      </c>
      <c r="BA49" s="47" t="s">
        <v>143</v>
      </c>
      <c r="BB49" s="48"/>
      <c r="BC49" s="49"/>
      <c r="BD49" s="50"/>
      <c r="BE49" s="50"/>
      <c r="BF49" s="50"/>
      <c r="BG49" s="51" t="s">
        <v>144</v>
      </c>
      <c r="BH49" s="17" t="s">
        <v>145</v>
      </c>
      <c r="BI49" s="19" t="s">
        <v>146</v>
      </c>
      <c r="BJ49" s="1"/>
      <c r="BK49" s="1"/>
      <c r="BL49" s="1"/>
      <c r="DI49" s="103"/>
      <c r="DJ49" s="103"/>
    </row>
    <row r="50" spans="1:114" s="12" customFormat="1" ht="15" customHeight="1" thickTop="1" x14ac:dyDescent="0.3">
      <c r="A50" s="109"/>
      <c r="B50" s="110"/>
      <c r="C50" s="22"/>
      <c r="D50" s="23"/>
      <c r="E50" s="23"/>
      <c r="F50" s="23"/>
      <c r="G50" s="23"/>
      <c r="H50" s="23"/>
      <c r="I50" s="23"/>
      <c r="J50" s="23"/>
      <c r="K50" s="23"/>
      <c r="L50" s="24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52"/>
      <c r="AY50" s="53"/>
      <c r="AZ50" s="54"/>
      <c r="BA50" s="55" t="s">
        <v>147</v>
      </c>
      <c r="BB50" s="56" t="s">
        <v>148</v>
      </c>
      <c r="BC50" s="57"/>
      <c r="BD50" s="58"/>
      <c r="BE50" s="59" t="s">
        <v>149</v>
      </c>
      <c r="BF50" s="60" t="s">
        <v>150</v>
      </c>
      <c r="BG50" s="23"/>
      <c r="BH50" s="61"/>
      <c r="BI50" s="25"/>
      <c r="BJ50" s="1"/>
      <c r="BK50" s="1"/>
      <c r="BL50" s="1"/>
      <c r="DI50" s="103"/>
      <c r="DJ50" s="103"/>
    </row>
    <row r="51" spans="1:114" s="12" customFormat="1" ht="15" customHeight="1" thickBot="1" x14ac:dyDescent="0.35">
      <c r="A51" s="111"/>
      <c r="B51" s="112"/>
      <c r="C51" s="28"/>
      <c r="D51" s="29"/>
      <c r="E51" s="29"/>
      <c r="F51" s="29"/>
      <c r="G51" s="29"/>
      <c r="H51" s="29"/>
      <c r="I51" s="29"/>
      <c r="J51" s="29"/>
      <c r="K51" s="29"/>
      <c r="L51" s="30" t="s">
        <v>63</v>
      </c>
      <c r="M51" s="28" t="s">
        <v>64</v>
      </c>
      <c r="N51" s="28" t="s">
        <v>65</v>
      </c>
      <c r="O51" s="28" t="s">
        <v>66</v>
      </c>
      <c r="P51" s="28" t="s">
        <v>67</v>
      </c>
      <c r="Q51" s="28" t="s">
        <v>68</v>
      </c>
      <c r="R51" s="28" t="s">
        <v>69</v>
      </c>
      <c r="S51" s="28" t="s">
        <v>70</v>
      </c>
      <c r="T51" s="28" t="s">
        <v>71</v>
      </c>
      <c r="U51" s="28" t="s">
        <v>72</v>
      </c>
      <c r="V51" s="28" t="s">
        <v>73</v>
      </c>
      <c r="W51" s="28" t="s">
        <v>74</v>
      </c>
      <c r="X51" s="28" t="s">
        <v>75</v>
      </c>
      <c r="Y51" s="28" t="s">
        <v>76</v>
      </c>
      <c r="Z51" s="28" t="s">
        <v>77</v>
      </c>
      <c r="AA51" s="28" t="s">
        <v>78</v>
      </c>
      <c r="AB51" s="28" t="s">
        <v>79</v>
      </c>
      <c r="AC51" s="28" t="s">
        <v>80</v>
      </c>
      <c r="AD51" s="28" t="s">
        <v>81</v>
      </c>
      <c r="AE51" s="28" t="s">
        <v>82</v>
      </c>
      <c r="AF51" s="28" t="s">
        <v>83</v>
      </c>
      <c r="AG51" s="28" t="s">
        <v>84</v>
      </c>
      <c r="AH51" s="28" t="s">
        <v>85</v>
      </c>
      <c r="AI51" s="28" t="s">
        <v>86</v>
      </c>
      <c r="AJ51" s="28" t="s">
        <v>87</v>
      </c>
      <c r="AK51" s="28" t="s">
        <v>88</v>
      </c>
      <c r="AL51" s="28" t="s">
        <v>89</v>
      </c>
      <c r="AM51" s="28" t="s">
        <v>90</v>
      </c>
      <c r="AN51" s="28" t="s">
        <v>91</v>
      </c>
      <c r="AO51" s="28" t="s">
        <v>92</v>
      </c>
      <c r="AP51" s="28" t="s">
        <v>93</v>
      </c>
      <c r="AQ51" s="28" t="s">
        <v>94</v>
      </c>
      <c r="AR51" s="28" t="s">
        <v>95</v>
      </c>
      <c r="AS51" s="28" t="s">
        <v>96</v>
      </c>
      <c r="AT51" s="28" t="s">
        <v>97</v>
      </c>
      <c r="AU51" s="28" t="s">
        <v>98</v>
      </c>
      <c r="AV51" s="28" t="s">
        <v>99</v>
      </c>
      <c r="AW51" s="28" t="s">
        <v>100</v>
      </c>
      <c r="AX51" s="62"/>
      <c r="AY51" s="63"/>
      <c r="AZ51" s="64"/>
      <c r="BA51" s="65" t="s">
        <v>151</v>
      </c>
      <c r="BB51" s="66" t="s">
        <v>152</v>
      </c>
      <c r="BC51" s="67" t="s">
        <v>153</v>
      </c>
      <c r="BD51" s="68" t="s">
        <v>154</v>
      </c>
      <c r="BE51" s="69" t="s">
        <v>155</v>
      </c>
      <c r="BF51" s="69"/>
      <c r="BG51" s="64"/>
      <c r="BH51" s="70"/>
      <c r="BI51" s="63"/>
      <c r="BJ51" s="1"/>
      <c r="BK51" s="1"/>
      <c r="BL51" s="1"/>
      <c r="DI51" s="103"/>
      <c r="DJ51" s="103"/>
    </row>
    <row r="52" spans="1:114" s="12" customFormat="1" ht="12" thickTop="1" x14ac:dyDescent="0.3">
      <c r="A52" s="6" t="s">
        <v>63</v>
      </c>
      <c r="B52" s="10" t="s">
        <v>101</v>
      </c>
      <c r="C52" s="32">
        <f>+AX52+AY52+AZ52+BA52+BG52+BH52+BI52</f>
        <v>825243</v>
      </c>
      <c r="D52" s="104"/>
      <c r="E52" s="104"/>
      <c r="F52" s="104"/>
      <c r="G52" s="104"/>
      <c r="H52" s="104"/>
      <c r="I52" s="104"/>
      <c r="J52" s="104"/>
      <c r="K52" s="104"/>
      <c r="L52" s="34">
        <v>163687</v>
      </c>
      <c r="M52" s="32">
        <v>36681</v>
      </c>
      <c r="N52" s="32">
        <v>282</v>
      </c>
      <c r="O52" s="32">
        <v>0</v>
      </c>
      <c r="P52" s="32">
        <v>0</v>
      </c>
      <c r="Q52" s="32">
        <v>138404</v>
      </c>
      <c r="R52" s="32">
        <v>4973</v>
      </c>
      <c r="S52" s="32">
        <v>0</v>
      </c>
      <c r="T52" s="32">
        <v>850</v>
      </c>
      <c r="U52" s="32">
        <v>0</v>
      </c>
      <c r="V52" s="32">
        <v>185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46742</v>
      </c>
      <c r="AJ52" s="32">
        <v>0</v>
      </c>
      <c r="AK52" s="32">
        <v>0</v>
      </c>
      <c r="AL52" s="32">
        <v>0</v>
      </c>
      <c r="AM52" s="32">
        <v>6</v>
      </c>
      <c r="AN52" s="32">
        <v>0</v>
      </c>
      <c r="AO52" s="32">
        <v>0</v>
      </c>
      <c r="AP52" s="32">
        <v>4</v>
      </c>
      <c r="AQ52" s="32">
        <v>0</v>
      </c>
      <c r="AR52" s="32">
        <v>0</v>
      </c>
      <c r="AS52" s="32">
        <v>0</v>
      </c>
      <c r="AT52" s="32">
        <v>0</v>
      </c>
      <c r="AU52" s="32"/>
      <c r="AV52" s="32"/>
      <c r="AW52" s="32">
        <v>0</v>
      </c>
      <c r="AX52" s="71">
        <f>+SUM(L52:AW52)</f>
        <v>391814</v>
      </c>
      <c r="AY52" s="53"/>
      <c r="AZ52" s="35">
        <v>73187</v>
      </c>
      <c r="BA52" s="72">
        <f t="shared" ref="BA52:BA89" si="6">BB52+BE52+BF52</f>
        <v>365609</v>
      </c>
      <c r="BB52" s="34">
        <f t="shared" ref="BB52:BB89" si="7">SUM(BC52:BD52)</f>
        <v>365609</v>
      </c>
      <c r="BC52" s="73">
        <v>149020</v>
      </c>
      <c r="BD52" s="33">
        <v>216589</v>
      </c>
      <c r="BE52" s="74">
        <v>0</v>
      </c>
      <c r="BF52" s="74">
        <v>0</v>
      </c>
      <c r="BG52" s="33">
        <v>0</v>
      </c>
      <c r="BH52" s="75">
        <v>-5367</v>
      </c>
      <c r="BI52" s="53"/>
      <c r="BJ52" s="1"/>
      <c r="BK52" s="1"/>
      <c r="BL52" s="1"/>
      <c r="DI52" s="103"/>
      <c r="DJ52" s="103"/>
    </row>
    <row r="53" spans="1:114" s="12" customFormat="1" x14ac:dyDescent="0.3">
      <c r="A53" s="6" t="s">
        <v>64</v>
      </c>
      <c r="B53" s="10" t="s">
        <v>102</v>
      </c>
      <c r="C53" s="32">
        <f t="shared" ref="C53:C89" si="8">+AX53+AY53+AZ53+BA53+BG53+BH53+BI53</f>
        <v>173405</v>
      </c>
      <c r="D53" s="104"/>
      <c r="E53" s="104"/>
      <c r="F53" s="104"/>
      <c r="G53" s="104"/>
      <c r="H53" s="104"/>
      <c r="I53" s="104"/>
      <c r="J53" s="104"/>
      <c r="K53" s="104"/>
      <c r="L53" s="34">
        <v>543</v>
      </c>
      <c r="M53" s="32">
        <v>1793</v>
      </c>
      <c r="N53" s="32">
        <v>0</v>
      </c>
      <c r="O53" s="32">
        <v>0</v>
      </c>
      <c r="P53" s="32">
        <v>0</v>
      </c>
      <c r="Q53" s="32">
        <v>50357</v>
      </c>
      <c r="R53" s="32">
        <v>0</v>
      </c>
      <c r="S53" s="32">
        <v>0</v>
      </c>
      <c r="T53" s="32">
        <v>11</v>
      </c>
      <c r="U53" s="32">
        <v>0</v>
      </c>
      <c r="V53" s="32">
        <v>0</v>
      </c>
      <c r="W53" s="32">
        <v>16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49193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/>
      <c r="AV53" s="32"/>
      <c r="AW53" s="32">
        <v>0</v>
      </c>
      <c r="AX53" s="71">
        <f t="shared" ref="AX53:AX89" si="9">+SUM(L53:AW53)</f>
        <v>101913</v>
      </c>
      <c r="AY53" s="53"/>
      <c r="AZ53" s="35">
        <v>1126</v>
      </c>
      <c r="BA53" s="72">
        <f t="shared" si="6"/>
        <v>58165</v>
      </c>
      <c r="BB53" s="34">
        <f t="shared" si="7"/>
        <v>58165</v>
      </c>
      <c r="BC53" s="73">
        <v>14289</v>
      </c>
      <c r="BD53" s="33">
        <v>43876</v>
      </c>
      <c r="BE53" s="74">
        <v>0</v>
      </c>
      <c r="BF53" s="74">
        <v>0</v>
      </c>
      <c r="BG53" s="33">
        <v>5881</v>
      </c>
      <c r="BH53" s="75">
        <v>6320</v>
      </c>
      <c r="BI53" s="53"/>
      <c r="BJ53" s="1"/>
      <c r="BK53" s="1"/>
      <c r="BL53" s="1"/>
      <c r="DI53" s="103"/>
      <c r="DJ53" s="103"/>
    </row>
    <row r="54" spans="1:114" s="12" customFormat="1" x14ac:dyDescent="0.3">
      <c r="A54" s="6" t="s">
        <v>65</v>
      </c>
      <c r="B54" s="10" t="s">
        <v>103</v>
      </c>
      <c r="C54" s="32">
        <f t="shared" si="8"/>
        <v>55820</v>
      </c>
      <c r="D54" s="104"/>
      <c r="E54" s="104"/>
      <c r="F54" s="104"/>
      <c r="G54" s="104"/>
      <c r="H54" s="104"/>
      <c r="I54" s="104"/>
      <c r="J54" s="104"/>
      <c r="K54" s="104"/>
      <c r="L54" s="34">
        <v>0</v>
      </c>
      <c r="M54" s="32">
        <v>214</v>
      </c>
      <c r="N54" s="32">
        <v>1092</v>
      </c>
      <c r="O54" s="32">
        <v>0</v>
      </c>
      <c r="P54" s="32">
        <v>0</v>
      </c>
      <c r="Q54" s="32">
        <v>982</v>
      </c>
      <c r="R54" s="32">
        <v>591</v>
      </c>
      <c r="S54" s="32">
        <v>0</v>
      </c>
      <c r="T54" s="32">
        <v>0</v>
      </c>
      <c r="U54" s="32">
        <v>13746</v>
      </c>
      <c r="V54" s="32">
        <v>11</v>
      </c>
      <c r="W54" s="32">
        <v>75</v>
      </c>
      <c r="X54" s="32">
        <v>0</v>
      </c>
      <c r="Y54" s="32">
        <v>0</v>
      </c>
      <c r="Z54" s="32">
        <v>48</v>
      </c>
      <c r="AA54" s="32">
        <v>0</v>
      </c>
      <c r="AB54" s="32">
        <v>1219</v>
      </c>
      <c r="AC54" s="32">
        <v>0</v>
      </c>
      <c r="AD54" s="32">
        <v>0</v>
      </c>
      <c r="AE54" s="32">
        <v>0</v>
      </c>
      <c r="AF54" s="32">
        <v>2939</v>
      </c>
      <c r="AG54" s="32">
        <v>0</v>
      </c>
      <c r="AH54" s="32">
        <v>0</v>
      </c>
      <c r="AI54" s="32">
        <v>1574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/>
      <c r="AV54" s="32"/>
      <c r="AW54" s="32">
        <v>0</v>
      </c>
      <c r="AX54" s="71">
        <f t="shared" si="9"/>
        <v>22491</v>
      </c>
      <c r="AY54" s="53"/>
      <c r="AZ54" s="35">
        <v>301</v>
      </c>
      <c r="BA54" s="72">
        <f t="shared" si="6"/>
        <v>33044</v>
      </c>
      <c r="BB54" s="34">
        <f t="shared" si="7"/>
        <v>33044</v>
      </c>
      <c r="BC54" s="73">
        <v>10289</v>
      </c>
      <c r="BD54" s="33">
        <v>22755</v>
      </c>
      <c r="BE54" s="74">
        <v>0</v>
      </c>
      <c r="BF54" s="74">
        <v>0</v>
      </c>
      <c r="BG54" s="33">
        <v>0</v>
      </c>
      <c r="BH54" s="75">
        <v>-16</v>
      </c>
      <c r="BI54" s="53"/>
      <c r="BJ54" s="1"/>
      <c r="BK54" s="1"/>
      <c r="BL54" s="1"/>
      <c r="DI54" s="103"/>
      <c r="DJ54" s="103"/>
    </row>
    <row r="55" spans="1:114" s="12" customFormat="1" x14ac:dyDescent="0.3">
      <c r="A55" s="6" t="s">
        <v>66</v>
      </c>
      <c r="B55" s="10" t="s">
        <v>104</v>
      </c>
      <c r="C55" s="32">
        <f t="shared" si="8"/>
        <v>32246</v>
      </c>
      <c r="D55" s="104"/>
      <c r="E55" s="104"/>
      <c r="F55" s="104"/>
      <c r="G55" s="104"/>
      <c r="H55" s="104"/>
      <c r="I55" s="104"/>
      <c r="J55" s="104"/>
      <c r="K55" s="104"/>
      <c r="L55" s="34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13157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3776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/>
      <c r="AV55" s="32"/>
      <c r="AW55" s="32">
        <v>0</v>
      </c>
      <c r="AX55" s="71">
        <f t="shared" si="9"/>
        <v>16933</v>
      </c>
      <c r="AY55" s="53"/>
      <c r="AZ55" s="35">
        <v>8</v>
      </c>
      <c r="BA55" s="72">
        <f t="shared" si="6"/>
        <v>15274</v>
      </c>
      <c r="BB55" s="34">
        <f t="shared" si="7"/>
        <v>15274</v>
      </c>
      <c r="BC55" s="73">
        <v>960</v>
      </c>
      <c r="BD55" s="33">
        <v>14314</v>
      </c>
      <c r="BE55" s="74">
        <v>0</v>
      </c>
      <c r="BF55" s="74">
        <v>0</v>
      </c>
      <c r="BG55" s="33">
        <v>0</v>
      </c>
      <c r="BH55" s="75">
        <v>31</v>
      </c>
      <c r="BI55" s="53"/>
      <c r="BJ55" s="1"/>
      <c r="BK55" s="1"/>
      <c r="BL55" s="1"/>
      <c r="DI55" s="103"/>
      <c r="DJ55" s="103"/>
    </row>
    <row r="56" spans="1:114" s="12" customFormat="1" x14ac:dyDescent="0.3">
      <c r="A56" s="6" t="s">
        <v>67</v>
      </c>
      <c r="B56" s="10" t="s">
        <v>105</v>
      </c>
      <c r="C56" s="32">
        <f t="shared" si="8"/>
        <v>119881</v>
      </c>
      <c r="D56" s="104"/>
      <c r="E56" s="104"/>
      <c r="F56" s="104"/>
      <c r="G56" s="104"/>
      <c r="H56" s="104"/>
      <c r="I56" s="104"/>
      <c r="J56" s="104"/>
      <c r="K56" s="104"/>
      <c r="L56" s="34">
        <v>0</v>
      </c>
      <c r="M56" s="32">
        <v>0</v>
      </c>
      <c r="N56" s="32">
        <v>0</v>
      </c>
      <c r="O56" s="32">
        <v>0</v>
      </c>
      <c r="P56" s="32">
        <v>1507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2399</v>
      </c>
      <c r="Z56" s="32">
        <v>377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48944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/>
      <c r="AV56" s="32"/>
      <c r="AW56" s="32">
        <v>0</v>
      </c>
      <c r="AX56" s="71">
        <f t="shared" si="9"/>
        <v>53227</v>
      </c>
      <c r="AY56" s="53"/>
      <c r="AZ56" s="35">
        <v>60746</v>
      </c>
      <c r="BA56" s="72">
        <f t="shared" si="6"/>
        <v>307</v>
      </c>
      <c r="BB56" s="34">
        <f t="shared" si="7"/>
        <v>307</v>
      </c>
      <c r="BC56" s="73">
        <v>0</v>
      </c>
      <c r="BD56" s="33">
        <v>307</v>
      </c>
      <c r="BE56" s="74">
        <v>0</v>
      </c>
      <c r="BF56" s="74">
        <v>0</v>
      </c>
      <c r="BG56" s="33">
        <v>0</v>
      </c>
      <c r="BH56" s="75">
        <v>5601</v>
      </c>
      <c r="BI56" s="53"/>
      <c r="BJ56" s="1"/>
      <c r="BK56" s="1"/>
      <c r="BL56" s="1"/>
      <c r="DI56" s="103"/>
      <c r="DJ56" s="103"/>
    </row>
    <row r="57" spans="1:114" s="12" customFormat="1" x14ac:dyDescent="0.3">
      <c r="A57" s="6" t="s">
        <v>68</v>
      </c>
      <c r="B57" s="10" t="s">
        <v>106</v>
      </c>
      <c r="C57" s="32">
        <f t="shared" si="8"/>
        <v>772948</v>
      </c>
      <c r="D57" s="104"/>
      <c r="E57" s="104"/>
      <c r="F57" s="104"/>
      <c r="G57" s="104"/>
      <c r="H57" s="104"/>
      <c r="I57" s="104"/>
      <c r="J57" s="104"/>
      <c r="K57" s="104"/>
      <c r="L57" s="34">
        <v>0</v>
      </c>
      <c r="M57" s="32">
        <v>11919</v>
      </c>
      <c r="N57" s="32">
        <v>0</v>
      </c>
      <c r="O57" s="32">
        <v>1329</v>
      </c>
      <c r="P57" s="32">
        <v>0</v>
      </c>
      <c r="Q57" s="32">
        <v>110891</v>
      </c>
      <c r="R57" s="32">
        <v>15453</v>
      </c>
      <c r="S57" s="32">
        <v>0</v>
      </c>
      <c r="T57" s="32">
        <v>591</v>
      </c>
      <c r="U57" s="32">
        <v>0</v>
      </c>
      <c r="V57" s="32">
        <v>10728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132210</v>
      </c>
      <c r="AJ57" s="32">
        <v>0</v>
      </c>
      <c r="AK57" s="32">
        <v>0</v>
      </c>
      <c r="AL57" s="32">
        <v>0</v>
      </c>
      <c r="AM57" s="32">
        <v>2</v>
      </c>
      <c r="AN57" s="32">
        <v>236</v>
      </c>
      <c r="AO57" s="32">
        <v>0</v>
      </c>
      <c r="AP57" s="32">
        <v>15</v>
      </c>
      <c r="AQ57" s="32">
        <v>1</v>
      </c>
      <c r="AR57" s="32">
        <v>0</v>
      </c>
      <c r="AS57" s="32">
        <v>0</v>
      </c>
      <c r="AT57" s="32">
        <v>0</v>
      </c>
      <c r="AU57" s="32"/>
      <c r="AV57" s="32"/>
      <c r="AW57" s="32">
        <v>0</v>
      </c>
      <c r="AX57" s="71">
        <f t="shared" si="9"/>
        <v>283377</v>
      </c>
      <c r="AY57" s="53"/>
      <c r="AZ57" s="35">
        <v>79891</v>
      </c>
      <c r="BA57" s="72">
        <f t="shared" si="6"/>
        <v>358438</v>
      </c>
      <c r="BB57" s="34">
        <f t="shared" si="7"/>
        <v>358438</v>
      </c>
      <c r="BC57" s="73">
        <v>34965</v>
      </c>
      <c r="BD57" s="33">
        <v>323473</v>
      </c>
      <c r="BE57" s="74">
        <v>0</v>
      </c>
      <c r="BF57" s="74">
        <v>0</v>
      </c>
      <c r="BG57" s="33">
        <v>0</v>
      </c>
      <c r="BH57" s="75">
        <v>51242</v>
      </c>
      <c r="BI57" s="53"/>
      <c r="BJ57" s="1"/>
      <c r="BK57" s="1"/>
      <c r="BL57" s="1"/>
      <c r="DI57" s="103"/>
      <c r="DJ57" s="103"/>
    </row>
    <row r="58" spans="1:114" s="12" customFormat="1" x14ac:dyDescent="0.3">
      <c r="A58" s="6" t="s">
        <v>69</v>
      </c>
      <c r="B58" s="10" t="s">
        <v>107</v>
      </c>
      <c r="C58" s="32">
        <f t="shared" si="8"/>
        <v>188008</v>
      </c>
      <c r="D58" s="104"/>
      <c r="E58" s="104"/>
      <c r="F58" s="104"/>
      <c r="G58" s="104"/>
      <c r="H58" s="104"/>
      <c r="I58" s="104"/>
      <c r="J58" s="104"/>
      <c r="K58" s="104"/>
      <c r="L58" s="34">
        <v>0</v>
      </c>
      <c r="M58" s="32">
        <v>0</v>
      </c>
      <c r="N58" s="32">
        <v>0</v>
      </c>
      <c r="O58" s="32">
        <v>0</v>
      </c>
      <c r="P58" s="32">
        <v>48</v>
      </c>
      <c r="Q58" s="32">
        <v>614</v>
      </c>
      <c r="R58" s="32">
        <v>15932</v>
      </c>
      <c r="S58" s="32">
        <v>0</v>
      </c>
      <c r="T58" s="32">
        <v>181</v>
      </c>
      <c r="U58" s="32">
        <v>116</v>
      </c>
      <c r="V58" s="32">
        <v>29</v>
      </c>
      <c r="W58" s="32">
        <v>7</v>
      </c>
      <c r="X58" s="32">
        <v>1</v>
      </c>
      <c r="Y58" s="32">
        <v>1</v>
      </c>
      <c r="Z58" s="32">
        <v>8</v>
      </c>
      <c r="AA58" s="32">
        <v>4</v>
      </c>
      <c r="AB58" s="32">
        <v>17</v>
      </c>
      <c r="AC58" s="32">
        <v>1</v>
      </c>
      <c r="AD58" s="32">
        <v>9</v>
      </c>
      <c r="AE58" s="32">
        <v>67</v>
      </c>
      <c r="AF58" s="32">
        <v>42</v>
      </c>
      <c r="AG58" s="32">
        <v>1250</v>
      </c>
      <c r="AH58" s="32">
        <v>459</v>
      </c>
      <c r="AI58" s="32">
        <v>84909</v>
      </c>
      <c r="AJ58" s="32">
        <v>414</v>
      </c>
      <c r="AK58" s="32">
        <v>6</v>
      </c>
      <c r="AL58" s="32">
        <v>319</v>
      </c>
      <c r="AM58" s="32">
        <v>814</v>
      </c>
      <c r="AN58" s="32">
        <v>732</v>
      </c>
      <c r="AO58" s="32">
        <v>266</v>
      </c>
      <c r="AP58" s="32">
        <v>997</v>
      </c>
      <c r="AQ58" s="32">
        <v>29</v>
      </c>
      <c r="AR58" s="32">
        <v>780</v>
      </c>
      <c r="AS58" s="32">
        <v>527</v>
      </c>
      <c r="AT58" s="32">
        <v>0</v>
      </c>
      <c r="AU58" s="32"/>
      <c r="AV58" s="32"/>
      <c r="AW58" s="32">
        <v>0</v>
      </c>
      <c r="AX58" s="71">
        <f t="shared" si="9"/>
        <v>108579</v>
      </c>
      <c r="AY58" s="53"/>
      <c r="AZ58" s="35">
        <v>30023</v>
      </c>
      <c r="BA58" s="72">
        <f t="shared" si="6"/>
        <v>40628</v>
      </c>
      <c r="BB58" s="34">
        <f t="shared" si="7"/>
        <v>40628</v>
      </c>
      <c r="BC58" s="73">
        <v>3034</v>
      </c>
      <c r="BD58" s="33">
        <v>37594</v>
      </c>
      <c r="BE58" s="74">
        <v>0</v>
      </c>
      <c r="BF58" s="74">
        <v>0</v>
      </c>
      <c r="BG58" s="33">
        <v>0</v>
      </c>
      <c r="BH58" s="75">
        <v>8778</v>
      </c>
      <c r="BI58" s="53"/>
      <c r="BJ58" s="1"/>
      <c r="BK58" s="1"/>
      <c r="BL58" s="1"/>
      <c r="DI58" s="103"/>
      <c r="DJ58" s="103"/>
    </row>
    <row r="59" spans="1:114" s="12" customFormat="1" x14ac:dyDescent="0.3">
      <c r="A59" s="6" t="s">
        <v>70</v>
      </c>
      <c r="B59" s="10" t="s">
        <v>108</v>
      </c>
      <c r="C59" s="32">
        <f t="shared" si="8"/>
        <v>11963</v>
      </c>
      <c r="D59" s="104"/>
      <c r="E59" s="104"/>
      <c r="F59" s="104"/>
      <c r="G59" s="104"/>
      <c r="H59" s="104"/>
      <c r="I59" s="104"/>
      <c r="J59" s="104"/>
      <c r="K59" s="104"/>
      <c r="L59" s="34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/>
      <c r="AV59" s="32"/>
      <c r="AW59" s="32">
        <v>0</v>
      </c>
      <c r="AX59" s="71">
        <f t="shared" si="9"/>
        <v>0</v>
      </c>
      <c r="AY59" s="53"/>
      <c r="AZ59" s="35">
        <v>167</v>
      </c>
      <c r="BA59" s="72">
        <f t="shared" si="6"/>
        <v>10861</v>
      </c>
      <c r="BB59" s="34">
        <f t="shared" si="7"/>
        <v>10861</v>
      </c>
      <c r="BC59" s="73">
        <v>23</v>
      </c>
      <c r="BD59" s="33">
        <v>10838</v>
      </c>
      <c r="BE59" s="74">
        <v>0</v>
      </c>
      <c r="BF59" s="74">
        <v>0</v>
      </c>
      <c r="BG59" s="33">
        <v>0</v>
      </c>
      <c r="BH59" s="75">
        <v>935</v>
      </c>
      <c r="BI59" s="53"/>
      <c r="BJ59" s="1"/>
      <c r="BK59" s="1"/>
      <c r="BL59" s="1"/>
      <c r="DI59" s="103"/>
      <c r="DJ59" s="103"/>
    </row>
    <row r="60" spans="1:114" s="12" customFormat="1" x14ac:dyDescent="0.3">
      <c r="A60" s="6" t="s">
        <v>71</v>
      </c>
      <c r="B60" s="10" t="s">
        <v>109</v>
      </c>
      <c r="C60" s="32">
        <f t="shared" si="8"/>
        <v>296375</v>
      </c>
      <c r="D60" s="104"/>
      <c r="E60" s="104"/>
      <c r="F60" s="104"/>
      <c r="G60" s="104"/>
      <c r="H60" s="104"/>
      <c r="I60" s="104"/>
      <c r="J60" s="104"/>
      <c r="K60" s="104"/>
      <c r="L60" s="34">
        <v>0</v>
      </c>
      <c r="M60" s="32">
        <v>0</v>
      </c>
      <c r="N60" s="32">
        <v>0</v>
      </c>
      <c r="O60" s="32">
        <v>0</v>
      </c>
      <c r="P60" s="32">
        <v>15</v>
      </c>
      <c r="Q60" s="32">
        <v>0</v>
      </c>
      <c r="R60" s="32">
        <v>0</v>
      </c>
      <c r="S60" s="32">
        <v>0</v>
      </c>
      <c r="T60" s="32">
        <v>61129</v>
      </c>
      <c r="U60" s="32">
        <v>0</v>
      </c>
      <c r="V60" s="32">
        <v>1612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1825</v>
      </c>
      <c r="AC60" s="32">
        <v>70</v>
      </c>
      <c r="AD60" s="32">
        <v>0</v>
      </c>
      <c r="AE60" s="32">
        <v>0</v>
      </c>
      <c r="AF60" s="32">
        <v>9</v>
      </c>
      <c r="AG60" s="32">
        <v>2570</v>
      </c>
      <c r="AH60" s="32">
        <v>0</v>
      </c>
      <c r="AI60" s="32">
        <v>1971</v>
      </c>
      <c r="AJ60" s="32">
        <v>527</v>
      </c>
      <c r="AK60" s="32">
        <v>0</v>
      </c>
      <c r="AL60" s="32">
        <v>1</v>
      </c>
      <c r="AM60" s="32">
        <v>2350</v>
      </c>
      <c r="AN60" s="32">
        <v>2595</v>
      </c>
      <c r="AO60" s="32">
        <v>2342</v>
      </c>
      <c r="AP60" s="32">
        <v>43</v>
      </c>
      <c r="AQ60" s="32">
        <v>9357</v>
      </c>
      <c r="AR60" s="32">
        <v>318</v>
      </c>
      <c r="AS60" s="32">
        <v>2471</v>
      </c>
      <c r="AT60" s="32">
        <v>0</v>
      </c>
      <c r="AU60" s="32"/>
      <c r="AV60" s="32"/>
      <c r="AW60" s="32">
        <v>0</v>
      </c>
      <c r="AX60" s="71">
        <f t="shared" si="9"/>
        <v>89205</v>
      </c>
      <c r="AY60" s="53"/>
      <c r="AZ60" s="35">
        <v>43845</v>
      </c>
      <c r="BA60" s="72">
        <f t="shared" si="6"/>
        <v>148096</v>
      </c>
      <c r="BB60" s="34">
        <f t="shared" si="7"/>
        <v>148096</v>
      </c>
      <c r="BC60" s="73">
        <v>649</v>
      </c>
      <c r="BD60" s="33">
        <v>147447</v>
      </c>
      <c r="BE60" s="74">
        <v>0</v>
      </c>
      <c r="BF60" s="74">
        <v>0</v>
      </c>
      <c r="BG60" s="33">
        <v>0</v>
      </c>
      <c r="BH60" s="75">
        <v>15229</v>
      </c>
      <c r="BI60" s="53"/>
      <c r="BJ60" s="1"/>
      <c r="BK60" s="1"/>
      <c r="BL60" s="1"/>
      <c r="DI60" s="103"/>
      <c r="DJ60" s="103"/>
    </row>
    <row r="61" spans="1:114" s="12" customFormat="1" x14ac:dyDescent="0.3">
      <c r="A61" s="6" t="s">
        <v>72</v>
      </c>
      <c r="B61" s="10" t="s">
        <v>110</v>
      </c>
      <c r="C61" s="32">
        <f t="shared" si="8"/>
        <v>170025</v>
      </c>
      <c r="D61" s="104"/>
      <c r="E61" s="104"/>
      <c r="F61" s="104"/>
      <c r="G61" s="104"/>
      <c r="H61" s="104"/>
      <c r="I61" s="104"/>
      <c r="J61" s="104"/>
      <c r="K61" s="104"/>
      <c r="L61" s="34">
        <v>37</v>
      </c>
      <c r="M61" s="32">
        <v>30</v>
      </c>
      <c r="N61" s="32">
        <v>5</v>
      </c>
      <c r="O61" s="32">
        <v>88</v>
      </c>
      <c r="P61" s="32">
        <v>2268</v>
      </c>
      <c r="Q61" s="32">
        <v>1380</v>
      </c>
      <c r="R61" s="32">
        <v>2233</v>
      </c>
      <c r="S61" s="32">
        <v>0</v>
      </c>
      <c r="T61" s="32">
        <v>21</v>
      </c>
      <c r="U61" s="32">
        <v>23484</v>
      </c>
      <c r="V61" s="32">
        <v>657</v>
      </c>
      <c r="W61" s="32">
        <v>22</v>
      </c>
      <c r="X61" s="32">
        <v>368</v>
      </c>
      <c r="Y61" s="32">
        <v>6479</v>
      </c>
      <c r="Z61" s="32">
        <v>179</v>
      </c>
      <c r="AA61" s="32">
        <v>3</v>
      </c>
      <c r="AB61" s="32">
        <v>21305</v>
      </c>
      <c r="AC61" s="32">
        <v>990</v>
      </c>
      <c r="AD61" s="32">
        <v>153</v>
      </c>
      <c r="AE61" s="32">
        <v>244</v>
      </c>
      <c r="AF61" s="32">
        <v>38563</v>
      </c>
      <c r="AG61" s="32">
        <v>2249</v>
      </c>
      <c r="AH61" s="32">
        <v>2954</v>
      </c>
      <c r="AI61" s="32">
        <v>674</v>
      </c>
      <c r="AJ61" s="32">
        <v>27668</v>
      </c>
      <c r="AK61" s="32">
        <v>1366</v>
      </c>
      <c r="AL61" s="32">
        <v>2469</v>
      </c>
      <c r="AM61" s="32">
        <v>21762</v>
      </c>
      <c r="AN61" s="32">
        <v>2989</v>
      </c>
      <c r="AO61" s="32">
        <v>7561</v>
      </c>
      <c r="AP61" s="32">
        <v>11090</v>
      </c>
      <c r="AQ61" s="32">
        <v>5261</v>
      </c>
      <c r="AR61" s="32">
        <v>289</v>
      </c>
      <c r="AS61" s="32">
        <v>2055</v>
      </c>
      <c r="AT61" s="32">
        <v>0</v>
      </c>
      <c r="AU61" s="32"/>
      <c r="AV61" s="32"/>
      <c r="AW61" s="32">
        <v>0</v>
      </c>
      <c r="AX61" s="71">
        <f t="shared" si="9"/>
        <v>186896</v>
      </c>
      <c r="AY61" s="53"/>
      <c r="AZ61" s="35">
        <v>15891</v>
      </c>
      <c r="BA61" s="72">
        <f t="shared" si="6"/>
        <v>23947</v>
      </c>
      <c r="BB61" s="34">
        <f t="shared" si="7"/>
        <v>23947</v>
      </c>
      <c r="BC61" s="73">
        <v>0</v>
      </c>
      <c r="BD61" s="33">
        <v>23947</v>
      </c>
      <c r="BE61" s="74">
        <v>0</v>
      </c>
      <c r="BF61" s="74">
        <v>0</v>
      </c>
      <c r="BG61" s="33">
        <v>0</v>
      </c>
      <c r="BH61" s="75">
        <v>-56709</v>
      </c>
      <c r="BI61" s="53"/>
      <c r="BJ61" s="1"/>
      <c r="BK61" s="1"/>
      <c r="BL61" s="1"/>
      <c r="DI61" s="103"/>
      <c r="DJ61" s="103"/>
    </row>
    <row r="62" spans="1:114" s="12" customFormat="1" x14ac:dyDescent="0.3">
      <c r="A62" s="6" t="s">
        <v>73</v>
      </c>
      <c r="B62" s="10" t="s">
        <v>111</v>
      </c>
      <c r="C62" s="32">
        <f t="shared" si="8"/>
        <v>610467</v>
      </c>
      <c r="D62" s="104"/>
      <c r="E62" s="104"/>
      <c r="F62" s="104"/>
      <c r="G62" s="104"/>
      <c r="H62" s="104"/>
      <c r="I62" s="104"/>
      <c r="J62" s="104"/>
      <c r="K62" s="104"/>
      <c r="L62" s="34">
        <v>44994</v>
      </c>
      <c r="M62" s="32">
        <v>578</v>
      </c>
      <c r="N62" s="32">
        <v>940</v>
      </c>
      <c r="O62" s="32">
        <v>446</v>
      </c>
      <c r="P62" s="32">
        <v>5500</v>
      </c>
      <c r="Q62" s="32">
        <v>2776</v>
      </c>
      <c r="R62" s="32">
        <v>1570</v>
      </c>
      <c r="S62" s="32">
        <v>0</v>
      </c>
      <c r="T62" s="32">
        <v>1053</v>
      </c>
      <c r="U62" s="32">
        <v>17403</v>
      </c>
      <c r="V62" s="32">
        <v>26397</v>
      </c>
      <c r="W62" s="32">
        <v>1942</v>
      </c>
      <c r="X62" s="32">
        <v>49715</v>
      </c>
      <c r="Y62" s="32">
        <v>9004</v>
      </c>
      <c r="Z62" s="32">
        <v>492</v>
      </c>
      <c r="AA62" s="32">
        <v>136</v>
      </c>
      <c r="AB62" s="32">
        <v>18885</v>
      </c>
      <c r="AC62" s="32">
        <v>2625</v>
      </c>
      <c r="AD62" s="32">
        <v>37383</v>
      </c>
      <c r="AE62" s="32">
        <v>2143</v>
      </c>
      <c r="AF62" s="32">
        <v>22816</v>
      </c>
      <c r="AG62" s="32">
        <v>11569</v>
      </c>
      <c r="AH62" s="32">
        <v>129830</v>
      </c>
      <c r="AI62" s="32">
        <v>3947</v>
      </c>
      <c r="AJ62" s="32">
        <v>4306</v>
      </c>
      <c r="AK62" s="32">
        <v>1082</v>
      </c>
      <c r="AL62" s="32">
        <v>422</v>
      </c>
      <c r="AM62" s="32">
        <v>5887</v>
      </c>
      <c r="AN62" s="32">
        <v>9263</v>
      </c>
      <c r="AO62" s="32">
        <v>17747</v>
      </c>
      <c r="AP62" s="32">
        <v>3023</v>
      </c>
      <c r="AQ62" s="32">
        <v>1649</v>
      </c>
      <c r="AR62" s="32">
        <v>314</v>
      </c>
      <c r="AS62" s="32">
        <v>7118</v>
      </c>
      <c r="AT62" s="32">
        <v>0</v>
      </c>
      <c r="AU62" s="32"/>
      <c r="AV62" s="32"/>
      <c r="AW62" s="32">
        <v>0</v>
      </c>
      <c r="AX62" s="71">
        <f t="shared" si="9"/>
        <v>442955</v>
      </c>
      <c r="AY62" s="53"/>
      <c r="AZ62" s="35">
        <v>63286</v>
      </c>
      <c r="BA62" s="72">
        <f t="shared" si="6"/>
        <v>126096</v>
      </c>
      <c r="BB62" s="34">
        <f t="shared" si="7"/>
        <v>126096</v>
      </c>
      <c r="BC62" s="73">
        <v>364</v>
      </c>
      <c r="BD62" s="33">
        <v>125732</v>
      </c>
      <c r="BE62" s="74">
        <v>0</v>
      </c>
      <c r="BF62" s="74">
        <v>0</v>
      </c>
      <c r="BG62" s="33">
        <v>0</v>
      </c>
      <c r="BH62" s="75">
        <v>-21870</v>
      </c>
      <c r="BI62" s="53"/>
      <c r="BJ62" s="1"/>
      <c r="BK62" s="1"/>
      <c r="BL62" s="1"/>
      <c r="DI62" s="103"/>
      <c r="DJ62" s="103"/>
    </row>
    <row r="63" spans="1:114" s="12" customFormat="1" x14ac:dyDescent="0.3">
      <c r="A63" s="6" t="s">
        <v>74</v>
      </c>
      <c r="B63" s="10" t="s">
        <v>112</v>
      </c>
      <c r="C63" s="32">
        <f t="shared" si="8"/>
        <v>90163</v>
      </c>
      <c r="D63" s="104"/>
      <c r="E63" s="104"/>
      <c r="F63" s="104"/>
      <c r="G63" s="104"/>
      <c r="H63" s="104"/>
      <c r="I63" s="104"/>
      <c r="J63" s="104"/>
      <c r="K63" s="104"/>
      <c r="L63" s="34">
        <v>0</v>
      </c>
      <c r="M63" s="32">
        <v>3</v>
      </c>
      <c r="N63" s="32">
        <v>0</v>
      </c>
      <c r="O63" s="32">
        <v>0</v>
      </c>
      <c r="P63" s="32">
        <v>0</v>
      </c>
      <c r="Q63" s="32">
        <v>33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6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9</v>
      </c>
      <c r="AD63" s="32">
        <v>20</v>
      </c>
      <c r="AE63" s="32">
        <v>17</v>
      </c>
      <c r="AF63" s="32">
        <v>106</v>
      </c>
      <c r="AG63" s="32">
        <v>0</v>
      </c>
      <c r="AH63" s="32">
        <v>0</v>
      </c>
      <c r="AI63" s="32">
        <v>118</v>
      </c>
      <c r="AJ63" s="32">
        <v>9</v>
      </c>
      <c r="AK63" s="32">
        <v>0</v>
      </c>
      <c r="AL63" s="32">
        <v>0</v>
      </c>
      <c r="AM63" s="32">
        <v>571</v>
      </c>
      <c r="AN63" s="32">
        <v>22</v>
      </c>
      <c r="AO63" s="32">
        <v>72</v>
      </c>
      <c r="AP63" s="32">
        <v>234</v>
      </c>
      <c r="AQ63" s="32">
        <v>2527</v>
      </c>
      <c r="AR63" s="32">
        <v>0</v>
      </c>
      <c r="AS63" s="32">
        <v>0</v>
      </c>
      <c r="AT63" s="32">
        <v>0</v>
      </c>
      <c r="AU63" s="32"/>
      <c r="AV63" s="32"/>
      <c r="AW63" s="32">
        <v>0</v>
      </c>
      <c r="AX63" s="71">
        <f t="shared" si="9"/>
        <v>3747</v>
      </c>
      <c r="AY63" s="53"/>
      <c r="AZ63" s="35">
        <v>2287</v>
      </c>
      <c r="BA63" s="72">
        <f t="shared" si="6"/>
        <v>76149</v>
      </c>
      <c r="BB63" s="34">
        <f t="shared" si="7"/>
        <v>76149</v>
      </c>
      <c r="BC63" s="73">
        <v>0</v>
      </c>
      <c r="BD63" s="33">
        <v>76149</v>
      </c>
      <c r="BE63" s="74">
        <v>0</v>
      </c>
      <c r="BF63" s="74">
        <v>0</v>
      </c>
      <c r="BG63" s="33">
        <v>0</v>
      </c>
      <c r="BH63" s="75">
        <v>7980</v>
      </c>
      <c r="BI63" s="53"/>
      <c r="BJ63" s="1"/>
      <c r="BK63" s="1"/>
      <c r="BL63" s="1"/>
      <c r="DI63" s="103"/>
      <c r="DJ63" s="103"/>
    </row>
    <row r="64" spans="1:114" s="12" customFormat="1" x14ac:dyDescent="0.3">
      <c r="A64" s="6" t="s">
        <v>75</v>
      </c>
      <c r="B64" s="10" t="s">
        <v>113</v>
      </c>
      <c r="C64" s="32">
        <f t="shared" si="8"/>
        <v>138166</v>
      </c>
      <c r="D64" s="104"/>
      <c r="E64" s="104"/>
      <c r="F64" s="104"/>
      <c r="G64" s="104"/>
      <c r="H64" s="104"/>
      <c r="I64" s="104"/>
      <c r="J64" s="104"/>
      <c r="K64" s="104"/>
      <c r="L64" s="34">
        <v>1134</v>
      </c>
      <c r="M64" s="32">
        <v>8</v>
      </c>
      <c r="N64" s="32">
        <v>0</v>
      </c>
      <c r="O64" s="32">
        <v>0</v>
      </c>
      <c r="P64" s="32">
        <v>539</v>
      </c>
      <c r="Q64" s="32">
        <v>5701</v>
      </c>
      <c r="R64" s="32">
        <v>14406</v>
      </c>
      <c r="S64" s="32">
        <v>0</v>
      </c>
      <c r="T64" s="32">
        <v>820</v>
      </c>
      <c r="U64" s="32">
        <v>302</v>
      </c>
      <c r="V64" s="32">
        <v>13363</v>
      </c>
      <c r="W64" s="32">
        <v>64</v>
      </c>
      <c r="X64" s="32">
        <v>700</v>
      </c>
      <c r="Y64" s="32">
        <v>3537</v>
      </c>
      <c r="Z64" s="32">
        <v>43</v>
      </c>
      <c r="AA64" s="32">
        <v>0</v>
      </c>
      <c r="AB64" s="32">
        <v>566</v>
      </c>
      <c r="AC64" s="32">
        <v>1093</v>
      </c>
      <c r="AD64" s="32">
        <v>1913</v>
      </c>
      <c r="AE64" s="32">
        <v>225</v>
      </c>
      <c r="AF64" s="32">
        <v>2288</v>
      </c>
      <c r="AG64" s="32">
        <v>10546</v>
      </c>
      <c r="AH64" s="32">
        <v>38</v>
      </c>
      <c r="AI64" s="32">
        <v>146</v>
      </c>
      <c r="AJ64" s="32">
        <v>240</v>
      </c>
      <c r="AK64" s="32">
        <v>11</v>
      </c>
      <c r="AL64" s="32">
        <v>9</v>
      </c>
      <c r="AM64" s="32">
        <v>8620</v>
      </c>
      <c r="AN64" s="32">
        <v>131</v>
      </c>
      <c r="AO64" s="32">
        <v>1</v>
      </c>
      <c r="AP64" s="32">
        <v>4</v>
      </c>
      <c r="AQ64" s="32">
        <v>63</v>
      </c>
      <c r="AR64" s="32">
        <v>7</v>
      </c>
      <c r="AS64" s="32">
        <v>38</v>
      </c>
      <c r="AT64" s="32">
        <v>0</v>
      </c>
      <c r="AU64" s="32"/>
      <c r="AV64" s="32"/>
      <c r="AW64" s="32">
        <v>0</v>
      </c>
      <c r="AX64" s="71">
        <f t="shared" si="9"/>
        <v>66556</v>
      </c>
      <c r="AY64" s="53"/>
      <c r="AZ64" s="35">
        <v>55806</v>
      </c>
      <c r="BA64" s="72">
        <f t="shared" si="6"/>
        <v>11379</v>
      </c>
      <c r="BB64" s="34">
        <f t="shared" si="7"/>
        <v>11379</v>
      </c>
      <c r="BC64" s="73">
        <v>0</v>
      </c>
      <c r="BD64" s="33">
        <v>11379</v>
      </c>
      <c r="BE64" s="74">
        <v>0</v>
      </c>
      <c r="BF64" s="74">
        <v>0</v>
      </c>
      <c r="BG64" s="33">
        <v>3</v>
      </c>
      <c r="BH64" s="75">
        <v>4422</v>
      </c>
      <c r="BI64" s="53"/>
      <c r="BJ64" s="1"/>
      <c r="BK64" s="1"/>
      <c r="BL64" s="1"/>
      <c r="DI64" s="103"/>
      <c r="DJ64" s="103"/>
    </row>
    <row r="65" spans="1:114" s="12" customFormat="1" x14ac:dyDescent="0.3">
      <c r="A65" s="6" t="s">
        <v>76</v>
      </c>
      <c r="B65" s="10" t="s">
        <v>114</v>
      </c>
      <c r="C65" s="32">
        <f t="shared" si="8"/>
        <v>264953</v>
      </c>
      <c r="D65" s="104"/>
      <c r="E65" s="104"/>
      <c r="F65" s="104"/>
      <c r="G65" s="104"/>
      <c r="H65" s="104"/>
      <c r="I65" s="104"/>
      <c r="J65" s="104"/>
      <c r="K65" s="104"/>
      <c r="L65" s="34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125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63467</v>
      </c>
      <c r="Z65" s="32">
        <v>198</v>
      </c>
      <c r="AA65" s="32">
        <v>0</v>
      </c>
      <c r="AB65" s="32">
        <v>179</v>
      </c>
      <c r="AC65" s="32">
        <v>0</v>
      </c>
      <c r="AD65" s="32">
        <v>0</v>
      </c>
      <c r="AE65" s="32">
        <v>22</v>
      </c>
      <c r="AF65" s="32">
        <v>143137</v>
      </c>
      <c r="AG65" s="32">
        <v>0</v>
      </c>
      <c r="AH65" s="32">
        <v>0</v>
      </c>
      <c r="AI65" s="32">
        <v>144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4</v>
      </c>
      <c r="AQ65" s="32">
        <v>0</v>
      </c>
      <c r="AR65" s="32">
        <v>0</v>
      </c>
      <c r="AS65" s="32">
        <v>0</v>
      </c>
      <c r="AT65" s="32">
        <v>0</v>
      </c>
      <c r="AU65" s="32"/>
      <c r="AV65" s="32"/>
      <c r="AW65" s="32">
        <v>0</v>
      </c>
      <c r="AX65" s="71">
        <f t="shared" si="9"/>
        <v>207276</v>
      </c>
      <c r="AY65" s="53"/>
      <c r="AZ65" s="35">
        <v>46510</v>
      </c>
      <c r="BA65" s="72">
        <f t="shared" si="6"/>
        <v>10035</v>
      </c>
      <c r="BB65" s="34">
        <f t="shared" si="7"/>
        <v>10035</v>
      </c>
      <c r="BC65" s="73">
        <v>0</v>
      </c>
      <c r="BD65" s="33">
        <v>10035</v>
      </c>
      <c r="BE65" s="74">
        <v>0</v>
      </c>
      <c r="BF65" s="74">
        <v>0</v>
      </c>
      <c r="BG65" s="33">
        <v>0</v>
      </c>
      <c r="BH65" s="75">
        <v>1132</v>
      </c>
      <c r="BI65" s="53"/>
      <c r="BJ65" s="1"/>
      <c r="BK65" s="1"/>
      <c r="BL65" s="1"/>
      <c r="DI65" s="103"/>
      <c r="DJ65" s="103"/>
    </row>
    <row r="66" spans="1:114" s="12" customFormat="1" x14ac:dyDescent="0.3">
      <c r="A66" s="6" t="s">
        <v>77</v>
      </c>
      <c r="B66" s="10" t="s">
        <v>115</v>
      </c>
      <c r="C66" s="32">
        <f t="shared" si="8"/>
        <v>287397</v>
      </c>
      <c r="D66" s="104"/>
      <c r="E66" s="104"/>
      <c r="F66" s="104"/>
      <c r="G66" s="104"/>
      <c r="H66" s="104"/>
      <c r="I66" s="104"/>
      <c r="J66" s="104"/>
      <c r="K66" s="104"/>
      <c r="L66" s="34">
        <v>1036</v>
      </c>
      <c r="M66" s="32">
        <v>33</v>
      </c>
      <c r="N66" s="32">
        <v>36</v>
      </c>
      <c r="O66" s="32">
        <v>388</v>
      </c>
      <c r="P66" s="32">
        <v>4723</v>
      </c>
      <c r="Q66" s="32">
        <v>2068</v>
      </c>
      <c r="R66" s="32">
        <v>2702</v>
      </c>
      <c r="S66" s="32">
        <v>0</v>
      </c>
      <c r="T66" s="32">
        <v>534</v>
      </c>
      <c r="U66" s="32">
        <v>2191</v>
      </c>
      <c r="V66" s="32">
        <v>659</v>
      </c>
      <c r="W66" s="32">
        <v>68</v>
      </c>
      <c r="X66" s="32">
        <v>880</v>
      </c>
      <c r="Y66" s="32">
        <v>6949</v>
      </c>
      <c r="Z66" s="32">
        <v>44413</v>
      </c>
      <c r="AA66" s="32">
        <v>8</v>
      </c>
      <c r="AB66" s="32">
        <v>525</v>
      </c>
      <c r="AC66" s="32">
        <v>449</v>
      </c>
      <c r="AD66" s="32">
        <v>3874</v>
      </c>
      <c r="AE66" s="32">
        <v>1329</v>
      </c>
      <c r="AF66" s="32">
        <v>11712</v>
      </c>
      <c r="AG66" s="32">
        <v>3716</v>
      </c>
      <c r="AH66" s="32">
        <v>4269</v>
      </c>
      <c r="AI66" s="32">
        <v>1981</v>
      </c>
      <c r="AJ66" s="32">
        <v>2864</v>
      </c>
      <c r="AK66" s="32">
        <v>46</v>
      </c>
      <c r="AL66" s="32">
        <v>264</v>
      </c>
      <c r="AM66" s="32">
        <v>8006</v>
      </c>
      <c r="AN66" s="32">
        <v>2225</v>
      </c>
      <c r="AO66" s="32">
        <v>314</v>
      </c>
      <c r="AP66" s="32">
        <v>1742</v>
      </c>
      <c r="AQ66" s="32">
        <v>1543</v>
      </c>
      <c r="AR66" s="32">
        <v>435</v>
      </c>
      <c r="AS66" s="32">
        <v>247</v>
      </c>
      <c r="AT66" s="32">
        <v>0</v>
      </c>
      <c r="AU66" s="32"/>
      <c r="AV66" s="32"/>
      <c r="AW66" s="32">
        <v>0</v>
      </c>
      <c r="AX66" s="71">
        <f t="shared" si="9"/>
        <v>112229</v>
      </c>
      <c r="AY66" s="53"/>
      <c r="AZ66" s="35">
        <v>31701</v>
      </c>
      <c r="BA66" s="72">
        <f t="shared" si="6"/>
        <v>6926</v>
      </c>
      <c r="BB66" s="34">
        <f t="shared" si="7"/>
        <v>6926</v>
      </c>
      <c r="BC66" s="73">
        <v>0</v>
      </c>
      <c r="BD66" s="33">
        <v>6926</v>
      </c>
      <c r="BE66" s="74">
        <v>0</v>
      </c>
      <c r="BF66" s="74">
        <v>0</v>
      </c>
      <c r="BG66" s="33">
        <v>135640</v>
      </c>
      <c r="BH66" s="75">
        <v>901</v>
      </c>
      <c r="BI66" s="53"/>
      <c r="BJ66" s="1"/>
      <c r="BK66" s="1"/>
      <c r="BL66" s="1"/>
      <c r="DI66" s="103"/>
      <c r="DJ66" s="103"/>
    </row>
    <row r="67" spans="1:114" s="12" customFormat="1" x14ac:dyDescent="0.3">
      <c r="A67" s="6" t="s">
        <v>78</v>
      </c>
      <c r="B67" s="10" t="s">
        <v>116</v>
      </c>
      <c r="C67" s="32">
        <f t="shared" si="8"/>
        <v>365627</v>
      </c>
      <c r="D67" s="104"/>
      <c r="E67" s="104"/>
      <c r="F67" s="104"/>
      <c r="G67" s="104"/>
      <c r="H67" s="104"/>
      <c r="I67" s="104"/>
      <c r="J67" s="104"/>
      <c r="K67" s="104"/>
      <c r="L67" s="34">
        <v>56</v>
      </c>
      <c r="M67" s="32">
        <v>26</v>
      </c>
      <c r="N67" s="32">
        <v>6</v>
      </c>
      <c r="O67" s="32">
        <v>98</v>
      </c>
      <c r="P67" s="32">
        <v>2087</v>
      </c>
      <c r="Q67" s="32">
        <v>1090</v>
      </c>
      <c r="R67" s="32">
        <v>1513</v>
      </c>
      <c r="S67" s="32">
        <v>0</v>
      </c>
      <c r="T67" s="32">
        <v>32</v>
      </c>
      <c r="U67" s="32">
        <v>10698</v>
      </c>
      <c r="V67" s="32">
        <v>578</v>
      </c>
      <c r="W67" s="32">
        <v>20</v>
      </c>
      <c r="X67" s="32">
        <v>529</v>
      </c>
      <c r="Y67" s="32">
        <v>3888</v>
      </c>
      <c r="Z67" s="32">
        <v>175</v>
      </c>
      <c r="AA67" s="32">
        <v>5129</v>
      </c>
      <c r="AB67" s="32">
        <v>253</v>
      </c>
      <c r="AC67" s="32">
        <v>14697</v>
      </c>
      <c r="AD67" s="32">
        <v>1130</v>
      </c>
      <c r="AE67" s="32">
        <v>300</v>
      </c>
      <c r="AF67" s="32">
        <v>8183</v>
      </c>
      <c r="AG67" s="32">
        <v>2294</v>
      </c>
      <c r="AH67" s="32">
        <v>6134</v>
      </c>
      <c r="AI67" s="32">
        <v>706</v>
      </c>
      <c r="AJ67" s="32">
        <v>14948</v>
      </c>
      <c r="AK67" s="32">
        <v>475</v>
      </c>
      <c r="AL67" s="32">
        <v>1417</v>
      </c>
      <c r="AM67" s="32">
        <v>6425</v>
      </c>
      <c r="AN67" s="32">
        <v>863</v>
      </c>
      <c r="AO67" s="32">
        <v>1824</v>
      </c>
      <c r="AP67" s="32">
        <v>2288</v>
      </c>
      <c r="AQ67" s="32">
        <v>4500</v>
      </c>
      <c r="AR67" s="32">
        <v>284</v>
      </c>
      <c r="AS67" s="32">
        <v>1006</v>
      </c>
      <c r="AT67" s="32">
        <v>0</v>
      </c>
      <c r="AU67" s="32"/>
      <c r="AV67" s="32"/>
      <c r="AW67" s="32">
        <v>0</v>
      </c>
      <c r="AX67" s="71">
        <f t="shared" si="9"/>
        <v>93652</v>
      </c>
      <c r="AY67" s="53"/>
      <c r="AZ67" s="35">
        <v>34812</v>
      </c>
      <c r="BA67" s="72">
        <f t="shared" si="6"/>
        <v>41039</v>
      </c>
      <c r="BB67" s="34">
        <f t="shared" si="7"/>
        <v>41039</v>
      </c>
      <c r="BC67" s="73">
        <v>0</v>
      </c>
      <c r="BD67" s="33">
        <v>41039</v>
      </c>
      <c r="BE67" s="74">
        <v>0</v>
      </c>
      <c r="BF67" s="74">
        <v>0</v>
      </c>
      <c r="BG67" s="33">
        <v>199220</v>
      </c>
      <c r="BH67" s="75">
        <v>-3096</v>
      </c>
      <c r="BI67" s="53"/>
      <c r="BJ67" s="1"/>
      <c r="BK67" s="1"/>
      <c r="BL67" s="1"/>
      <c r="DI67" s="103"/>
      <c r="DJ67" s="103"/>
    </row>
    <row r="68" spans="1:114" s="12" customFormat="1" x14ac:dyDescent="0.3">
      <c r="A68" s="6" t="s">
        <v>79</v>
      </c>
      <c r="B68" s="10" t="s">
        <v>117</v>
      </c>
      <c r="C68" s="32">
        <f t="shared" si="8"/>
        <v>108588</v>
      </c>
      <c r="D68" s="104"/>
      <c r="E68" s="104"/>
      <c r="F68" s="104"/>
      <c r="G68" s="104"/>
      <c r="H68" s="104"/>
      <c r="I68" s="104"/>
      <c r="J68" s="104"/>
      <c r="K68" s="104"/>
      <c r="L68" s="34">
        <v>30</v>
      </c>
      <c r="M68" s="32">
        <v>14</v>
      </c>
      <c r="N68" s="32">
        <v>7</v>
      </c>
      <c r="O68" s="32">
        <v>49</v>
      </c>
      <c r="P68" s="32">
        <v>95</v>
      </c>
      <c r="Q68" s="32">
        <v>404</v>
      </c>
      <c r="R68" s="32">
        <v>778</v>
      </c>
      <c r="S68" s="32">
        <v>2</v>
      </c>
      <c r="T68" s="32">
        <v>2117</v>
      </c>
      <c r="U68" s="32">
        <v>5761</v>
      </c>
      <c r="V68" s="32">
        <v>313</v>
      </c>
      <c r="W68" s="32">
        <v>22</v>
      </c>
      <c r="X68" s="32">
        <v>12</v>
      </c>
      <c r="Y68" s="32">
        <v>1448</v>
      </c>
      <c r="Z68" s="32">
        <v>396</v>
      </c>
      <c r="AA68" s="32">
        <v>4</v>
      </c>
      <c r="AB68" s="32">
        <v>35</v>
      </c>
      <c r="AC68" s="32">
        <v>413</v>
      </c>
      <c r="AD68" s="32">
        <v>215</v>
      </c>
      <c r="AE68" s="32">
        <v>107</v>
      </c>
      <c r="AF68" s="32">
        <v>701</v>
      </c>
      <c r="AG68" s="32">
        <v>548</v>
      </c>
      <c r="AH68" s="32">
        <v>2736</v>
      </c>
      <c r="AI68" s="32">
        <v>3838</v>
      </c>
      <c r="AJ68" s="32">
        <v>1209</v>
      </c>
      <c r="AK68" s="32">
        <v>258</v>
      </c>
      <c r="AL68" s="32">
        <v>108</v>
      </c>
      <c r="AM68" s="32">
        <v>3201</v>
      </c>
      <c r="AN68" s="32">
        <v>314</v>
      </c>
      <c r="AO68" s="32">
        <v>2521</v>
      </c>
      <c r="AP68" s="32">
        <v>2212</v>
      </c>
      <c r="AQ68" s="32">
        <v>2434</v>
      </c>
      <c r="AR68" s="32">
        <v>182</v>
      </c>
      <c r="AS68" s="32">
        <v>2760</v>
      </c>
      <c r="AT68" s="32">
        <v>0</v>
      </c>
      <c r="AU68" s="32"/>
      <c r="AV68" s="32"/>
      <c r="AW68" s="32">
        <v>0</v>
      </c>
      <c r="AX68" s="71">
        <f t="shared" si="9"/>
        <v>35244</v>
      </c>
      <c r="AY68" s="53"/>
      <c r="AZ68" s="35">
        <v>23116</v>
      </c>
      <c r="BA68" s="72">
        <f t="shared" si="6"/>
        <v>23874</v>
      </c>
      <c r="BB68" s="34">
        <f t="shared" si="7"/>
        <v>23874</v>
      </c>
      <c r="BC68" s="73">
        <v>0</v>
      </c>
      <c r="BD68" s="33">
        <v>23874</v>
      </c>
      <c r="BE68" s="74">
        <v>0</v>
      </c>
      <c r="BF68" s="74">
        <v>0</v>
      </c>
      <c r="BG68" s="33">
        <v>22248</v>
      </c>
      <c r="BH68" s="75">
        <v>4106</v>
      </c>
      <c r="BI68" s="53"/>
      <c r="BJ68" s="1"/>
      <c r="BK68" s="1"/>
      <c r="BL68" s="1"/>
      <c r="DI68" s="103"/>
      <c r="DJ68" s="103"/>
    </row>
    <row r="69" spans="1:114" s="12" customFormat="1" x14ac:dyDescent="0.3">
      <c r="A69" s="6" t="s">
        <v>80</v>
      </c>
      <c r="B69" s="10" t="s">
        <v>118</v>
      </c>
      <c r="C69" s="32">
        <f t="shared" si="8"/>
        <v>77779</v>
      </c>
      <c r="D69" s="104"/>
      <c r="E69" s="104"/>
      <c r="F69" s="104"/>
      <c r="G69" s="104"/>
      <c r="H69" s="104"/>
      <c r="I69" s="104"/>
      <c r="J69" s="104"/>
      <c r="K69" s="104"/>
      <c r="L69" s="34">
        <v>177</v>
      </c>
      <c r="M69" s="32">
        <v>3</v>
      </c>
      <c r="N69" s="32">
        <v>8</v>
      </c>
      <c r="O69" s="32">
        <v>71</v>
      </c>
      <c r="P69" s="32">
        <v>234</v>
      </c>
      <c r="Q69" s="32">
        <v>622</v>
      </c>
      <c r="R69" s="32">
        <v>181</v>
      </c>
      <c r="S69" s="32">
        <v>0</v>
      </c>
      <c r="T69" s="32">
        <v>86</v>
      </c>
      <c r="U69" s="32">
        <v>998</v>
      </c>
      <c r="V69" s="32">
        <v>179</v>
      </c>
      <c r="W69" s="32">
        <v>16</v>
      </c>
      <c r="X69" s="32">
        <v>194</v>
      </c>
      <c r="Y69" s="32">
        <v>4170</v>
      </c>
      <c r="Z69" s="32">
        <v>124</v>
      </c>
      <c r="AA69" s="32">
        <v>29</v>
      </c>
      <c r="AB69" s="32">
        <v>39</v>
      </c>
      <c r="AC69" s="32">
        <v>198</v>
      </c>
      <c r="AD69" s="32">
        <v>5225</v>
      </c>
      <c r="AE69" s="32">
        <v>255</v>
      </c>
      <c r="AF69" s="32">
        <v>5037</v>
      </c>
      <c r="AG69" s="32">
        <v>3309</v>
      </c>
      <c r="AH69" s="32">
        <v>11754</v>
      </c>
      <c r="AI69" s="32">
        <v>613</v>
      </c>
      <c r="AJ69" s="32">
        <v>11733</v>
      </c>
      <c r="AK69" s="32">
        <v>226</v>
      </c>
      <c r="AL69" s="32">
        <v>386</v>
      </c>
      <c r="AM69" s="32">
        <v>4482</v>
      </c>
      <c r="AN69" s="32">
        <v>1104</v>
      </c>
      <c r="AO69" s="32">
        <v>53</v>
      </c>
      <c r="AP69" s="32">
        <v>1167</v>
      </c>
      <c r="AQ69" s="32">
        <v>1375</v>
      </c>
      <c r="AR69" s="32">
        <v>307</v>
      </c>
      <c r="AS69" s="32">
        <v>62</v>
      </c>
      <c r="AT69" s="32">
        <v>0</v>
      </c>
      <c r="AU69" s="32"/>
      <c r="AV69" s="32"/>
      <c r="AW69" s="32">
        <v>0</v>
      </c>
      <c r="AX69" s="71">
        <f t="shared" si="9"/>
        <v>54417</v>
      </c>
      <c r="AY69" s="53"/>
      <c r="AZ69" s="35">
        <v>857</v>
      </c>
      <c r="BA69" s="72">
        <f t="shared" si="6"/>
        <v>0</v>
      </c>
      <c r="BB69" s="34">
        <f t="shared" si="7"/>
        <v>0</v>
      </c>
      <c r="BC69" s="73"/>
      <c r="BD69" s="33">
        <v>0</v>
      </c>
      <c r="BE69" s="74">
        <v>0</v>
      </c>
      <c r="BF69" s="74">
        <v>0</v>
      </c>
      <c r="BG69" s="33">
        <v>22703</v>
      </c>
      <c r="BH69" s="75">
        <v>-198</v>
      </c>
      <c r="BI69" s="53"/>
      <c r="BJ69" s="1"/>
      <c r="BK69" s="1"/>
      <c r="BL69" s="1"/>
      <c r="DI69" s="103"/>
      <c r="DJ69" s="103"/>
    </row>
    <row r="70" spans="1:114" s="12" customFormat="1" x14ac:dyDescent="0.3">
      <c r="A70" s="6" t="s">
        <v>81</v>
      </c>
      <c r="B70" s="10" t="s">
        <v>119</v>
      </c>
      <c r="C70" s="32">
        <f t="shared" si="8"/>
        <v>250211</v>
      </c>
      <c r="D70" s="104"/>
      <c r="E70" s="104"/>
      <c r="F70" s="104"/>
      <c r="G70" s="104"/>
      <c r="H70" s="104"/>
      <c r="I70" s="104"/>
      <c r="J70" s="104"/>
      <c r="K70" s="104"/>
      <c r="L70" s="34">
        <v>562</v>
      </c>
      <c r="M70" s="32">
        <v>8</v>
      </c>
      <c r="N70" s="32">
        <v>151</v>
      </c>
      <c r="O70" s="32">
        <v>119</v>
      </c>
      <c r="P70" s="32">
        <v>3584</v>
      </c>
      <c r="Q70" s="32">
        <v>3231</v>
      </c>
      <c r="R70" s="32">
        <v>1656</v>
      </c>
      <c r="S70" s="32">
        <v>0</v>
      </c>
      <c r="T70" s="32">
        <v>1554</v>
      </c>
      <c r="U70" s="32">
        <v>2507</v>
      </c>
      <c r="V70" s="32">
        <v>894</v>
      </c>
      <c r="W70" s="32">
        <v>134</v>
      </c>
      <c r="X70" s="32">
        <v>3868</v>
      </c>
      <c r="Y70" s="32">
        <v>8590</v>
      </c>
      <c r="Z70" s="32">
        <v>1750</v>
      </c>
      <c r="AA70" s="32">
        <v>516</v>
      </c>
      <c r="AB70" s="32">
        <v>574</v>
      </c>
      <c r="AC70" s="32">
        <v>999</v>
      </c>
      <c r="AD70" s="32">
        <v>43672</v>
      </c>
      <c r="AE70" s="32">
        <v>2910</v>
      </c>
      <c r="AF70" s="32">
        <v>1851</v>
      </c>
      <c r="AG70" s="32">
        <v>12256</v>
      </c>
      <c r="AH70" s="32">
        <v>3883</v>
      </c>
      <c r="AI70" s="32">
        <v>4347</v>
      </c>
      <c r="AJ70" s="32">
        <v>4823</v>
      </c>
      <c r="AK70" s="32">
        <v>2470</v>
      </c>
      <c r="AL70" s="32">
        <v>434</v>
      </c>
      <c r="AM70" s="32">
        <v>4571</v>
      </c>
      <c r="AN70" s="32">
        <v>721</v>
      </c>
      <c r="AO70" s="32">
        <v>4320</v>
      </c>
      <c r="AP70" s="32">
        <v>4602</v>
      </c>
      <c r="AQ70" s="32">
        <v>2904</v>
      </c>
      <c r="AR70" s="32">
        <v>350</v>
      </c>
      <c r="AS70" s="32">
        <v>4208</v>
      </c>
      <c r="AT70" s="32">
        <v>0</v>
      </c>
      <c r="AU70" s="32"/>
      <c r="AV70" s="32"/>
      <c r="AW70" s="32">
        <v>0</v>
      </c>
      <c r="AX70" s="71">
        <f t="shared" si="9"/>
        <v>129019</v>
      </c>
      <c r="AY70" s="53"/>
      <c r="AZ70" s="35">
        <v>67809</v>
      </c>
      <c r="BA70" s="72">
        <f t="shared" si="6"/>
        <v>53383</v>
      </c>
      <c r="BB70" s="34">
        <f t="shared" si="7"/>
        <v>53330</v>
      </c>
      <c r="BC70" s="73">
        <v>99</v>
      </c>
      <c r="BD70" s="33">
        <v>53231</v>
      </c>
      <c r="BE70" s="74">
        <v>0</v>
      </c>
      <c r="BF70" s="74">
        <v>53</v>
      </c>
      <c r="BG70" s="33">
        <v>0</v>
      </c>
      <c r="BH70" s="75">
        <v>0</v>
      </c>
      <c r="BI70" s="53"/>
      <c r="BJ70" s="1"/>
      <c r="BK70" s="1"/>
      <c r="BL70" s="1"/>
      <c r="DI70" s="103"/>
      <c r="DJ70" s="103"/>
    </row>
    <row r="71" spans="1:114" s="12" customFormat="1" x14ac:dyDescent="0.3">
      <c r="A71" s="6" t="s">
        <v>82</v>
      </c>
      <c r="B71" s="10" t="s">
        <v>120</v>
      </c>
      <c r="C71" s="32">
        <f t="shared" si="8"/>
        <v>83762</v>
      </c>
      <c r="D71" s="104"/>
      <c r="E71" s="104"/>
      <c r="F71" s="104"/>
      <c r="G71" s="104"/>
      <c r="H71" s="104"/>
      <c r="I71" s="104"/>
      <c r="J71" s="104"/>
      <c r="K71" s="104"/>
      <c r="L71" s="34">
        <v>28</v>
      </c>
      <c r="M71" s="32">
        <v>0</v>
      </c>
      <c r="N71" s="32">
        <v>2</v>
      </c>
      <c r="O71" s="32">
        <v>0</v>
      </c>
      <c r="P71" s="32">
        <v>21</v>
      </c>
      <c r="Q71" s="32">
        <v>373</v>
      </c>
      <c r="R71" s="32">
        <v>884</v>
      </c>
      <c r="S71" s="32">
        <v>0</v>
      </c>
      <c r="T71" s="32">
        <v>421</v>
      </c>
      <c r="U71" s="32">
        <v>149</v>
      </c>
      <c r="V71" s="32">
        <v>315</v>
      </c>
      <c r="W71" s="32">
        <v>20</v>
      </c>
      <c r="X71" s="32">
        <v>232</v>
      </c>
      <c r="Y71" s="32">
        <v>336</v>
      </c>
      <c r="Z71" s="32">
        <v>23</v>
      </c>
      <c r="AA71" s="32">
        <v>17</v>
      </c>
      <c r="AB71" s="32">
        <v>263</v>
      </c>
      <c r="AC71" s="32">
        <v>13</v>
      </c>
      <c r="AD71" s="32">
        <v>107</v>
      </c>
      <c r="AE71" s="32">
        <v>12</v>
      </c>
      <c r="AF71" s="32">
        <v>932</v>
      </c>
      <c r="AG71" s="32">
        <v>1792</v>
      </c>
      <c r="AH71" s="32">
        <v>872</v>
      </c>
      <c r="AI71" s="32">
        <v>2633</v>
      </c>
      <c r="AJ71" s="32">
        <v>133</v>
      </c>
      <c r="AK71" s="32">
        <v>237</v>
      </c>
      <c r="AL71" s="32">
        <v>78</v>
      </c>
      <c r="AM71" s="32">
        <v>416</v>
      </c>
      <c r="AN71" s="32">
        <v>333</v>
      </c>
      <c r="AO71" s="32">
        <v>1582</v>
      </c>
      <c r="AP71" s="32">
        <v>1741</v>
      </c>
      <c r="AQ71" s="32">
        <v>618</v>
      </c>
      <c r="AR71" s="32">
        <v>6</v>
      </c>
      <c r="AS71" s="32">
        <v>4933</v>
      </c>
      <c r="AT71" s="32">
        <v>0</v>
      </c>
      <c r="AU71" s="32"/>
      <c r="AV71" s="32"/>
      <c r="AW71" s="32">
        <v>0</v>
      </c>
      <c r="AX71" s="71">
        <f t="shared" si="9"/>
        <v>19522</v>
      </c>
      <c r="AY71" s="53"/>
      <c r="AZ71" s="35">
        <v>0</v>
      </c>
      <c r="BA71" s="72">
        <f t="shared" si="6"/>
        <v>61296</v>
      </c>
      <c r="BB71" s="34">
        <f t="shared" si="7"/>
        <v>61293</v>
      </c>
      <c r="BC71" s="73">
        <v>28746</v>
      </c>
      <c r="BD71" s="33">
        <v>32547</v>
      </c>
      <c r="BE71" s="74">
        <v>0</v>
      </c>
      <c r="BF71" s="74">
        <v>3</v>
      </c>
      <c r="BG71" s="33">
        <v>0</v>
      </c>
      <c r="BH71" s="75">
        <v>2944</v>
      </c>
      <c r="BI71" s="53"/>
      <c r="BJ71" s="1"/>
      <c r="BK71" s="1"/>
      <c r="BL71" s="1"/>
      <c r="DI71" s="103"/>
      <c r="DJ71" s="103"/>
    </row>
    <row r="72" spans="1:114" s="12" customFormat="1" x14ac:dyDescent="0.3">
      <c r="A72" s="6" t="s">
        <v>83</v>
      </c>
      <c r="B72" s="10" t="s">
        <v>121</v>
      </c>
      <c r="C72" s="32">
        <f t="shared" si="8"/>
        <v>446573</v>
      </c>
      <c r="D72" s="104"/>
      <c r="E72" s="104"/>
      <c r="F72" s="104"/>
      <c r="G72" s="104"/>
      <c r="H72" s="104"/>
      <c r="I72" s="104"/>
      <c r="J72" s="104"/>
      <c r="K72" s="104"/>
      <c r="L72" s="34">
        <v>109</v>
      </c>
      <c r="M72" s="32">
        <v>5</v>
      </c>
      <c r="N72" s="32">
        <v>3</v>
      </c>
      <c r="O72" s="32">
        <v>0</v>
      </c>
      <c r="P72" s="32">
        <v>716</v>
      </c>
      <c r="Q72" s="32">
        <v>513</v>
      </c>
      <c r="R72" s="32">
        <v>561</v>
      </c>
      <c r="S72" s="32">
        <v>0</v>
      </c>
      <c r="T72" s="32">
        <v>21</v>
      </c>
      <c r="U72" s="32">
        <v>395</v>
      </c>
      <c r="V72" s="32">
        <v>101</v>
      </c>
      <c r="W72" s="32">
        <v>85</v>
      </c>
      <c r="X72" s="32">
        <v>229</v>
      </c>
      <c r="Y72" s="32">
        <v>440</v>
      </c>
      <c r="Z72" s="32">
        <v>60</v>
      </c>
      <c r="AA72" s="32">
        <v>0</v>
      </c>
      <c r="AB72" s="32">
        <v>13</v>
      </c>
      <c r="AC72" s="32">
        <v>37</v>
      </c>
      <c r="AD72" s="32">
        <v>119</v>
      </c>
      <c r="AE72" s="32">
        <v>324</v>
      </c>
      <c r="AF72" s="32">
        <v>435</v>
      </c>
      <c r="AG72" s="32">
        <v>4065</v>
      </c>
      <c r="AH72" s="32">
        <v>2368</v>
      </c>
      <c r="AI72" s="32">
        <v>382</v>
      </c>
      <c r="AJ72" s="32">
        <v>2701</v>
      </c>
      <c r="AK72" s="32">
        <v>1260</v>
      </c>
      <c r="AL72" s="32">
        <v>1341</v>
      </c>
      <c r="AM72" s="32">
        <v>1928</v>
      </c>
      <c r="AN72" s="32">
        <v>349</v>
      </c>
      <c r="AO72" s="32">
        <v>287</v>
      </c>
      <c r="AP72" s="32">
        <v>1050</v>
      </c>
      <c r="AQ72" s="32">
        <v>703</v>
      </c>
      <c r="AR72" s="32">
        <v>139</v>
      </c>
      <c r="AS72" s="32">
        <v>143</v>
      </c>
      <c r="AT72" s="32">
        <v>0</v>
      </c>
      <c r="AU72" s="32"/>
      <c r="AV72" s="32"/>
      <c r="AW72" s="32">
        <v>0</v>
      </c>
      <c r="AX72" s="71">
        <f t="shared" si="9"/>
        <v>20882</v>
      </c>
      <c r="AY72" s="53"/>
      <c r="AZ72" s="35">
        <v>1122</v>
      </c>
      <c r="BA72" s="72">
        <f t="shared" si="6"/>
        <v>4040</v>
      </c>
      <c r="BB72" s="34">
        <f t="shared" si="7"/>
        <v>4040</v>
      </c>
      <c r="BC72" s="73">
        <v>0</v>
      </c>
      <c r="BD72" s="33">
        <v>4040</v>
      </c>
      <c r="BE72" s="74">
        <v>0</v>
      </c>
      <c r="BF72" s="74">
        <v>0</v>
      </c>
      <c r="BG72" s="33">
        <v>426347</v>
      </c>
      <c r="BH72" s="75">
        <v>-5818</v>
      </c>
      <c r="BI72" s="53"/>
      <c r="BJ72" s="1"/>
      <c r="BK72" s="1"/>
      <c r="BL72" s="1"/>
      <c r="DI72" s="103"/>
      <c r="DJ72" s="103"/>
    </row>
    <row r="73" spans="1:114" s="12" customFormat="1" x14ac:dyDescent="0.3">
      <c r="A73" s="6" t="s">
        <v>84</v>
      </c>
      <c r="B73" s="10" t="s">
        <v>122</v>
      </c>
      <c r="C73" s="32">
        <f t="shared" si="8"/>
        <v>30058</v>
      </c>
      <c r="D73" s="104"/>
      <c r="E73" s="104"/>
      <c r="F73" s="104"/>
      <c r="G73" s="104"/>
      <c r="H73" s="104"/>
      <c r="I73" s="104"/>
      <c r="J73" s="104"/>
      <c r="K73" s="104"/>
      <c r="L73" s="34">
        <v>37</v>
      </c>
      <c r="M73" s="32">
        <v>1</v>
      </c>
      <c r="N73" s="32">
        <v>4</v>
      </c>
      <c r="O73" s="32">
        <v>4</v>
      </c>
      <c r="P73" s="32">
        <v>51</v>
      </c>
      <c r="Q73" s="32">
        <v>128</v>
      </c>
      <c r="R73" s="32">
        <v>54</v>
      </c>
      <c r="S73" s="32">
        <v>0</v>
      </c>
      <c r="T73" s="32">
        <v>0</v>
      </c>
      <c r="U73" s="32">
        <v>154</v>
      </c>
      <c r="V73" s="32">
        <v>41</v>
      </c>
      <c r="W73" s="32">
        <v>3</v>
      </c>
      <c r="X73" s="32">
        <v>65</v>
      </c>
      <c r="Y73" s="32">
        <v>866</v>
      </c>
      <c r="Z73" s="32">
        <v>31</v>
      </c>
      <c r="AA73" s="32">
        <v>2</v>
      </c>
      <c r="AB73" s="32">
        <v>10</v>
      </c>
      <c r="AC73" s="32">
        <v>37</v>
      </c>
      <c r="AD73" s="32">
        <v>1087</v>
      </c>
      <c r="AE73" s="32">
        <v>52</v>
      </c>
      <c r="AF73" s="32">
        <v>585</v>
      </c>
      <c r="AG73" s="32">
        <v>815</v>
      </c>
      <c r="AH73" s="32">
        <v>7590</v>
      </c>
      <c r="AI73" s="32">
        <v>147</v>
      </c>
      <c r="AJ73" s="32">
        <v>1986</v>
      </c>
      <c r="AK73" s="32">
        <v>2641</v>
      </c>
      <c r="AL73" s="32">
        <v>585</v>
      </c>
      <c r="AM73" s="32">
        <v>936</v>
      </c>
      <c r="AN73" s="32">
        <v>221</v>
      </c>
      <c r="AO73" s="32">
        <v>449</v>
      </c>
      <c r="AP73" s="32">
        <v>353</v>
      </c>
      <c r="AQ73" s="32">
        <v>297</v>
      </c>
      <c r="AR73" s="32">
        <v>67</v>
      </c>
      <c r="AS73" s="32">
        <v>71</v>
      </c>
      <c r="AT73" s="32">
        <v>0</v>
      </c>
      <c r="AU73" s="32"/>
      <c r="AV73" s="32"/>
      <c r="AW73" s="32">
        <v>0</v>
      </c>
      <c r="AX73" s="71">
        <f t="shared" si="9"/>
        <v>19370</v>
      </c>
      <c r="AY73" s="53"/>
      <c r="AZ73" s="35">
        <v>0</v>
      </c>
      <c r="BA73" s="72">
        <f t="shared" si="6"/>
        <v>10688</v>
      </c>
      <c r="BB73" s="34">
        <f t="shared" si="7"/>
        <v>10688</v>
      </c>
      <c r="BC73" s="73">
        <v>0</v>
      </c>
      <c r="BD73" s="33">
        <v>10688</v>
      </c>
      <c r="BE73" s="74">
        <v>0</v>
      </c>
      <c r="BF73" s="74">
        <v>0</v>
      </c>
      <c r="BG73" s="33">
        <v>0</v>
      </c>
      <c r="BH73" s="75">
        <v>0</v>
      </c>
      <c r="BI73" s="53"/>
      <c r="BJ73" s="1"/>
      <c r="BK73" s="1"/>
      <c r="BL73" s="1"/>
      <c r="DI73" s="103"/>
      <c r="DJ73" s="103"/>
    </row>
    <row r="74" spans="1:114" s="12" customFormat="1" x14ac:dyDescent="0.3">
      <c r="A74" s="6" t="s">
        <v>85</v>
      </c>
      <c r="B74" s="10" t="s">
        <v>123</v>
      </c>
      <c r="C74" s="32">
        <f t="shared" si="8"/>
        <v>391496</v>
      </c>
      <c r="D74" s="104"/>
      <c r="E74" s="104"/>
      <c r="F74" s="104"/>
      <c r="G74" s="104"/>
      <c r="H74" s="104"/>
      <c r="I74" s="104"/>
      <c r="J74" s="104"/>
      <c r="K74" s="104"/>
      <c r="L74" s="34">
        <v>2299</v>
      </c>
      <c r="M74" s="32">
        <v>256</v>
      </c>
      <c r="N74" s="32">
        <v>477</v>
      </c>
      <c r="O74" s="32">
        <v>121</v>
      </c>
      <c r="P74" s="32">
        <v>1407</v>
      </c>
      <c r="Q74" s="32">
        <v>5942</v>
      </c>
      <c r="R74" s="32">
        <v>3850</v>
      </c>
      <c r="S74" s="32">
        <v>0</v>
      </c>
      <c r="T74" s="32">
        <v>754</v>
      </c>
      <c r="U74" s="32">
        <v>1957</v>
      </c>
      <c r="V74" s="32">
        <v>8596</v>
      </c>
      <c r="W74" s="32">
        <v>303</v>
      </c>
      <c r="X74" s="32">
        <v>7540</v>
      </c>
      <c r="Y74" s="32">
        <v>18526</v>
      </c>
      <c r="Z74" s="32">
        <v>3650</v>
      </c>
      <c r="AA74" s="32">
        <v>673</v>
      </c>
      <c r="AB74" s="32">
        <v>3891</v>
      </c>
      <c r="AC74" s="32">
        <v>644</v>
      </c>
      <c r="AD74" s="32">
        <v>759</v>
      </c>
      <c r="AE74" s="32">
        <v>231</v>
      </c>
      <c r="AF74" s="32">
        <v>10769</v>
      </c>
      <c r="AG74" s="32">
        <v>68336</v>
      </c>
      <c r="AH74" s="32">
        <v>12000</v>
      </c>
      <c r="AI74" s="32">
        <v>1074</v>
      </c>
      <c r="AJ74" s="32">
        <v>4633</v>
      </c>
      <c r="AK74" s="32">
        <v>3165</v>
      </c>
      <c r="AL74" s="32">
        <v>571</v>
      </c>
      <c r="AM74" s="32">
        <v>9851</v>
      </c>
      <c r="AN74" s="32">
        <v>1976</v>
      </c>
      <c r="AO74" s="32">
        <v>3261</v>
      </c>
      <c r="AP74" s="32">
        <v>2618</v>
      </c>
      <c r="AQ74" s="32">
        <v>620</v>
      </c>
      <c r="AR74" s="32">
        <v>328</v>
      </c>
      <c r="AS74" s="32">
        <v>2751</v>
      </c>
      <c r="AT74" s="32">
        <v>0</v>
      </c>
      <c r="AU74" s="32"/>
      <c r="AV74" s="32"/>
      <c r="AW74" s="32">
        <v>0</v>
      </c>
      <c r="AX74" s="71">
        <f t="shared" si="9"/>
        <v>183829</v>
      </c>
      <c r="AY74" s="53"/>
      <c r="AZ74" s="35">
        <v>104210</v>
      </c>
      <c r="BA74" s="72">
        <f t="shared" si="6"/>
        <v>103457</v>
      </c>
      <c r="BB74" s="34">
        <f t="shared" si="7"/>
        <v>103457</v>
      </c>
      <c r="BC74" s="73">
        <v>0</v>
      </c>
      <c r="BD74" s="33">
        <v>103457</v>
      </c>
      <c r="BE74" s="74">
        <v>0</v>
      </c>
      <c r="BF74" s="74">
        <v>0</v>
      </c>
      <c r="BG74" s="33">
        <v>0</v>
      </c>
      <c r="BH74" s="75">
        <v>0</v>
      </c>
      <c r="BI74" s="53"/>
      <c r="BJ74" s="1"/>
      <c r="BK74" s="1"/>
      <c r="BL74" s="1"/>
      <c r="DI74" s="103"/>
      <c r="DJ74" s="103"/>
    </row>
    <row r="75" spans="1:114" s="12" customFormat="1" x14ac:dyDescent="0.3">
      <c r="A75" s="6" t="s">
        <v>86</v>
      </c>
      <c r="B75" s="10" t="s">
        <v>124</v>
      </c>
      <c r="C75" s="32">
        <f t="shared" si="8"/>
        <v>407746</v>
      </c>
      <c r="D75" s="104"/>
      <c r="E75" s="104"/>
      <c r="F75" s="104"/>
      <c r="G75" s="104"/>
      <c r="H75" s="104"/>
      <c r="I75" s="104"/>
      <c r="J75" s="104"/>
      <c r="K75" s="104"/>
      <c r="L75" s="34">
        <v>2206</v>
      </c>
      <c r="M75" s="32">
        <v>1</v>
      </c>
      <c r="N75" s="32">
        <v>27</v>
      </c>
      <c r="O75" s="32">
        <v>30</v>
      </c>
      <c r="P75" s="32">
        <v>778</v>
      </c>
      <c r="Q75" s="32">
        <v>468</v>
      </c>
      <c r="R75" s="32">
        <v>92</v>
      </c>
      <c r="S75" s="32">
        <v>0</v>
      </c>
      <c r="T75" s="32">
        <v>457</v>
      </c>
      <c r="U75" s="32">
        <v>77</v>
      </c>
      <c r="V75" s="32">
        <v>40</v>
      </c>
      <c r="W75" s="32">
        <v>24</v>
      </c>
      <c r="X75" s="32">
        <v>32</v>
      </c>
      <c r="Y75" s="32">
        <v>62</v>
      </c>
      <c r="Z75" s="32">
        <v>28</v>
      </c>
      <c r="AA75" s="32">
        <v>1</v>
      </c>
      <c r="AB75" s="32">
        <v>41</v>
      </c>
      <c r="AC75" s="32">
        <v>192</v>
      </c>
      <c r="AD75" s="32">
        <v>757</v>
      </c>
      <c r="AE75" s="32">
        <v>275</v>
      </c>
      <c r="AF75" s="32">
        <v>1731</v>
      </c>
      <c r="AG75" s="32">
        <v>3905</v>
      </c>
      <c r="AH75" s="32">
        <v>3341</v>
      </c>
      <c r="AI75" s="32">
        <v>147</v>
      </c>
      <c r="AJ75" s="32">
        <v>1585</v>
      </c>
      <c r="AK75" s="32">
        <v>1003</v>
      </c>
      <c r="AL75" s="32">
        <v>590</v>
      </c>
      <c r="AM75" s="32">
        <v>7767</v>
      </c>
      <c r="AN75" s="32">
        <v>1495</v>
      </c>
      <c r="AO75" s="32">
        <v>4089</v>
      </c>
      <c r="AP75" s="32">
        <v>3934</v>
      </c>
      <c r="AQ75" s="32">
        <v>479</v>
      </c>
      <c r="AR75" s="32">
        <v>459</v>
      </c>
      <c r="AS75" s="32">
        <v>249</v>
      </c>
      <c r="AT75" s="32">
        <v>0</v>
      </c>
      <c r="AU75" s="32"/>
      <c r="AV75" s="32"/>
      <c r="AW75" s="32">
        <v>0</v>
      </c>
      <c r="AX75" s="71">
        <f t="shared" si="9"/>
        <v>36362</v>
      </c>
      <c r="AY75" s="53"/>
      <c r="AZ75" s="35">
        <v>8946</v>
      </c>
      <c r="BA75" s="72">
        <f t="shared" si="6"/>
        <v>362432</v>
      </c>
      <c r="BB75" s="34">
        <f t="shared" si="7"/>
        <v>362432</v>
      </c>
      <c r="BC75" s="73">
        <v>0</v>
      </c>
      <c r="BD75" s="33">
        <v>362432</v>
      </c>
      <c r="BE75" s="74">
        <v>0</v>
      </c>
      <c r="BF75" s="74">
        <v>0</v>
      </c>
      <c r="BG75" s="33">
        <v>0</v>
      </c>
      <c r="BH75" s="75">
        <v>6</v>
      </c>
      <c r="BI75" s="53"/>
      <c r="BJ75" s="1"/>
      <c r="BK75" s="1"/>
      <c r="BL75" s="1"/>
      <c r="DI75" s="103"/>
      <c r="DJ75" s="103"/>
    </row>
    <row r="76" spans="1:114" s="12" customFormat="1" x14ac:dyDescent="0.3">
      <c r="A76" s="6" t="s">
        <v>87</v>
      </c>
      <c r="B76" s="10" t="s">
        <v>125</v>
      </c>
      <c r="C76" s="32">
        <f t="shared" si="8"/>
        <v>316697</v>
      </c>
      <c r="D76" s="104"/>
      <c r="E76" s="104"/>
      <c r="F76" s="104"/>
      <c r="G76" s="104"/>
      <c r="H76" s="104"/>
      <c r="I76" s="104"/>
      <c r="J76" s="104"/>
      <c r="K76" s="104"/>
      <c r="L76" s="34">
        <v>179</v>
      </c>
      <c r="M76" s="32">
        <v>31</v>
      </c>
      <c r="N76" s="32">
        <v>144</v>
      </c>
      <c r="O76" s="32">
        <v>2</v>
      </c>
      <c r="P76" s="32">
        <v>465</v>
      </c>
      <c r="Q76" s="32">
        <v>836</v>
      </c>
      <c r="R76" s="32">
        <v>176</v>
      </c>
      <c r="S76" s="32">
        <v>15</v>
      </c>
      <c r="T76" s="32">
        <v>686</v>
      </c>
      <c r="U76" s="32">
        <v>798</v>
      </c>
      <c r="V76" s="32">
        <v>322</v>
      </c>
      <c r="W76" s="32">
        <v>35</v>
      </c>
      <c r="X76" s="32">
        <v>114</v>
      </c>
      <c r="Y76" s="32">
        <v>856</v>
      </c>
      <c r="Z76" s="32">
        <v>114</v>
      </c>
      <c r="AA76" s="32">
        <v>211</v>
      </c>
      <c r="AB76" s="32">
        <v>152</v>
      </c>
      <c r="AC76" s="32">
        <v>340</v>
      </c>
      <c r="AD76" s="32">
        <v>801</v>
      </c>
      <c r="AE76" s="32">
        <v>146</v>
      </c>
      <c r="AF76" s="32">
        <v>2095</v>
      </c>
      <c r="AG76" s="32">
        <v>17920</v>
      </c>
      <c r="AH76" s="32">
        <v>4488</v>
      </c>
      <c r="AI76" s="32">
        <v>3492</v>
      </c>
      <c r="AJ76" s="32">
        <v>11422</v>
      </c>
      <c r="AK76" s="32">
        <v>3756</v>
      </c>
      <c r="AL76" s="32">
        <v>406</v>
      </c>
      <c r="AM76" s="32">
        <v>18559</v>
      </c>
      <c r="AN76" s="32">
        <v>2082</v>
      </c>
      <c r="AO76" s="32">
        <v>8649</v>
      </c>
      <c r="AP76" s="32">
        <v>2816</v>
      </c>
      <c r="AQ76" s="32">
        <v>1251</v>
      </c>
      <c r="AR76" s="32">
        <v>400</v>
      </c>
      <c r="AS76" s="32">
        <v>3798</v>
      </c>
      <c r="AT76" s="32">
        <v>0</v>
      </c>
      <c r="AU76" s="32"/>
      <c r="AV76" s="32"/>
      <c r="AW76" s="32">
        <v>0</v>
      </c>
      <c r="AX76" s="71">
        <f t="shared" si="9"/>
        <v>87557</v>
      </c>
      <c r="AY76" s="53"/>
      <c r="AZ76" s="35">
        <v>11114</v>
      </c>
      <c r="BA76" s="72">
        <f t="shared" si="6"/>
        <v>195886</v>
      </c>
      <c r="BB76" s="34">
        <f t="shared" si="7"/>
        <v>195886</v>
      </c>
      <c r="BC76" s="73">
        <v>0</v>
      </c>
      <c r="BD76" s="33">
        <v>195886</v>
      </c>
      <c r="BE76" s="74">
        <v>0</v>
      </c>
      <c r="BF76" s="74">
        <v>0</v>
      </c>
      <c r="BG76" s="33">
        <v>36952</v>
      </c>
      <c r="BH76" s="75">
        <v>-14812</v>
      </c>
      <c r="BI76" s="53"/>
      <c r="BJ76" s="1"/>
      <c r="BK76" s="1"/>
      <c r="BL76" s="1"/>
      <c r="DI76" s="103"/>
      <c r="DJ76" s="103"/>
    </row>
    <row r="77" spans="1:114" s="12" customFormat="1" x14ac:dyDescent="0.3">
      <c r="A77" s="6" t="s">
        <v>88</v>
      </c>
      <c r="B77" s="10" t="s">
        <v>126</v>
      </c>
      <c r="C77" s="32">
        <f t="shared" si="8"/>
        <v>175139</v>
      </c>
      <c r="D77" s="104"/>
      <c r="E77" s="104"/>
      <c r="F77" s="104"/>
      <c r="G77" s="104"/>
      <c r="H77" s="104"/>
      <c r="I77" s="104"/>
      <c r="J77" s="104"/>
      <c r="K77" s="104"/>
      <c r="L77" s="34">
        <v>362</v>
      </c>
      <c r="M77" s="32">
        <v>647</v>
      </c>
      <c r="N77" s="32">
        <v>43</v>
      </c>
      <c r="O77" s="32">
        <v>47</v>
      </c>
      <c r="P77" s="32">
        <v>766</v>
      </c>
      <c r="Q77" s="32">
        <v>2320</v>
      </c>
      <c r="R77" s="32">
        <v>1222</v>
      </c>
      <c r="S77" s="32">
        <v>0</v>
      </c>
      <c r="T77" s="32">
        <v>154</v>
      </c>
      <c r="U77" s="32">
        <v>1032</v>
      </c>
      <c r="V77" s="32">
        <v>707</v>
      </c>
      <c r="W77" s="32">
        <v>826</v>
      </c>
      <c r="X77" s="32">
        <v>1919</v>
      </c>
      <c r="Y77" s="32">
        <v>1313</v>
      </c>
      <c r="Z77" s="32">
        <v>501</v>
      </c>
      <c r="AA77" s="32">
        <v>8</v>
      </c>
      <c r="AB77" s="32">
        <v>1220</v>
      </c>
      <c r="AC77" s="32">
        <v>590</v>
      </c>
      <c r="AD77" s="32">
        <v>6018</v>
      </c>
      <c r="AE77" s="32">
        <v>416</v>
      </c>
      <c r="AF77" s="32">
        <v>7160</v>
      </c>
      <c r="AG77" s="32">
        <v>31538</v>
      </c>
      <c r="AH77" s="32">
        <v>20143</v>
      </c>
      <c r="AI77" s="32">
        <v>2007</v>
      </c>
      <c r="AJ77" s="32">
        <v>4284</v>
      </c>
      <c r="AK77" s="32">
        <v>15935</v>
      </c>
      <c r="AL77" s="32">
        <v>905</v>
      </c>
      <c r="AM77" s="32">
        <v>5154</v>
      </c>
      <c r="AN77" s="32">
        <v>2628</v>
      </c>
      <c r="AO77" s="32">
        <v>633</v>
      </c>
      <c r="AP77" s="32">
        <v>1006</v>
      </c>
      <c r="AQ77" s="32">
        <v>603</v>
      </c>
      <c r="AR77" s="32">
        <v>689</v>
      </c>
      <c r="AS77" s="32">
        <v>677</v>
      </c>
      <c r="AT77" s="32">
        <v>0</v>
      </c>
      <c r="AU77" s="32"/>
      <c r="AV77" s="32"/>
      <c r="AW77" s="32">
        <v>0</v>
      </c>
      <c r="AX77" s="71">
        <f t="shared" si="9"/>
        <v>113473</v>
      </c>
      <c r="AY77" s="53"/>
      <c r="AZ77" s="35">
        <v>25260</v>
      </c>
      <c r="BA77" s="72">
        <f t="shared" si="6"/>
        <v>36406</v>
      </c>
      <c r="BB77" s="34">
        <f t="shared" si="7"/>
        <v>27162</v>
      </c>
      <c r="BC77" s="73">
        <v>0</v>
      </c>
      <c r="BD77" s="33">
        <v>27162</v>
      </c>
      <c r="BE77" s="74">
        <v>9244</v>
      </c>
      <c r="BF77" s="74">
        <v>0</v>
      </c>
      <c r="BG77" s="33">
        <v>0</v>
      </c>
      <c r="BH77" s="75">
        <v>0</v>
      </c>
      <c r="BI77" s="53"/>
      <c r="BJ77" s="1"/>
      <c r="BK77" s="1"/>
      <c r="BL77" s="1"/>
      <c r="DI77" s="103"/>
      <c r="DJ77" s="103"/>
    </row>
    <row r="78" spans="1:114" s="12" customFormat="1" x14ac:dyDescent="0.3">
      <c r="A78" s="6" t="s">
        <v>89</v>
      </c>
      <c r="B78" s="10" t="s">
        <v>127</v>
      </c>
      <c r="C78" s="32">
        <f t="shared" si="8"/>
        <v>247529</v>
      </c>
      <c r="D78" s="104"/>
      <c r="E78" s="104"/>
      <c r="F78" s="104"/>
      <c r="G78" s="104"/>
      <c r="H78" s="104"/>
      <c r="I78" s="104"/>
      <c r="J78" s="104"/>
      <c r="K78" s="104"/>
      <c r="L78" s="34">
        <v>6741</v>
      </c>
      <c r="M78" s="32">
        <v>3</v>
      </c>
      <c r="N78" s="32">
        <v>0</v>
      </c>
      <c r="O78" s="32">
        <v>40</v>
      </c>
      <c r="P78" s="32">
        <v>221</v>
      </c>
      <c r="Q78" s="32">
        <v>2357</v>
      </c>
      <c r="R78" s="32">
        <v>284</v>
      </c>
      <c r="S78" s="32">
        <v>0</v>
      </c>
      <c r="T78" s="32">
        <v>319</v>
      </c>
      <c r="U78" s="32">
        <v>351</v>
      </c>
      <c r="V78" s="32">
        <v>56</v>
      </c>
      <c r="W78" s="32">
        <v>63</v>
      </c>
      <c r="X78" s="32">
        <v>55</v>
      </c>
      <c r="Y78" s="32">
        <v>147</v>
      </c>
      <c r="Z78" s="32">
        <v>71</v>
      </c>
      <c r="AA78" s="32">
        <v>4</v>
      </c>
      <c r="AB78" s="32">
        <v>170</v>
      </c>
      <c r="AC78" s="32">
        <v>762</v>
      </c>
      <c r="AD78" s="32">
        <v>75</v>
      </c>
      <c r="AE78" s="32">
        <v>130</v>
      </c>
      <c r="AF78" s="32">
        <v>1658</v>
      </c>
      <c r="AG78" s="32">
        <v>10381</v>
      </c>
      <c r="AH78" s="32">
        <v>10994</v>
      </c>
      <c r="AI78" s="32">
        <v>1456</v>
      </c>
      <c r="AJ78" s="32">
        <v>6672</v>
      </c>
      <c r="AK78" s="32">
        <v>843</v>
      </c>
      <c r="AL78" s="32">
        <v>3195</v>
      </c>
      <c r="AM78" s="32">
        <v>6056</v>
      </c>
      <c r="AN78" s="32">
        <v>1403</v>
      </c>
      <c r="AO78" s="32">
        <v>1829</v>
      </c>
      <c r="AP78" s="32">
        <v>1038</v>
      </c>
      <c r="AQ78" s="32">
        <v>1125</v>
      </c>
      <c r="AR78" s="32">
        <v>199</v>
      </c>
      <c r="AS78" s="32">
        <v>448</v>
      </c>
      <c r="AT78" s="32">
        <v>0</v>
      </c>
      <c r="AU78" s="32"/>
      <c r="AV78" s="32"/>
      <c r="AW78" s="32">
        <v>0</v>
      </c>
      <c r="AX78" s="71">
        <f t="shared" si="9"/>
        <v>59146</v>
      </c>
      <c r="AY78" s="53"/>
      <c r="AZ78" s="35">
        <v>0</v>
      </c>
      <c r="BA78" s="72">
        <f t="shared" si="6"/>
        <v>188383</v>
      </c>
      <c r="BB78" s="34">
        <f t="shared" si="7"/>
        <v>188383</v>
      </c>
      <c r="BC78" s="73">
        <v>123800</v>
      </c>
      <c r="BD78" s="33">
        <v>64583</v>
      </c>
      <c r="BE78" s="74">
        <v>0</v>
      </c>
      <c r="BF78" s="74">
        <v>0</v>
      </c>
      <c r="BG78" s="33">
        <v>0</v>
      </c>
      <c r="BH78" s="75">
        <v>0</v>
      </c>
      <c r="BI78" s="53"/>
      <c r="BJ78" s="1"/>
      <c r="BK78" s="1"/>
      <c r="BL78" s="1"/>
      <c r="DI78" s="103"/>
      <c r="DJ78" s="103"/>
    </row>
    <row r="79" spans="1:114" s="12" customFormat="1" x14ac:dyDescent="0.3">
      <c r="A79" s="6" t="s">
        <v>90</v>
      </c>
      <c r="B79" s="10" t="s">
        <v>128</v>
      </c>
      <c r="C79" s="32">
        <f t="shared" si="8"/>
        <v>308927</v>
      </c>
      <c r="D79" s="104"/>
      <c r="E79" s="104"/>
      <c r="F79" s="104"/>
      <c r="G79" s="104"/>
      <c r="H79" s="104"/>
      <c r="I79" s="104"/>
      <c r="J79" s="104"/>
      <c r="K79" s="104"/>
      <c r="L79" s="34">
        <v>604</v>
      </c>
      <c r="M79" s="32">
        <v>822</v>
      </c>
      <c r="N79" s="32">
        <v>90</v>
      </c>
      <c r="O79" s="32">
        <v>243</v>
      </c>
      <c r="P79" s="32">
        <v>5020</v>
      </c>
      <c r="Q79" s="32">
        <v>5592</v>
      </c>
      <c r="R79" s="32">
        <v>4242</v>
      </c>
      <c r="S79" s="32">
        <v>0</v>
      </c>
      <c r="T79" s="32">
        <v>411</v>
      </c>
      <c r="U79" s="32">
        <v>3532</v>
      </c>
      <c r="V79" s="32">
        <v>2221</v>
      </c>
      <c r="W79" s="32">
        <v>234</v>
      </c>
      <c r="X79" s="32">
        <v>989</v>
      </c>
      <c r="Y79" s="32">
        <v>1130</v>
      </c>
      <c r="Z79" s="32">
        <v>639</v>
      </c>
      <c r="AA79" s="32">
        <v>14</v>
      </c>
      <c r="AB79" s="32">
        <v>2620</v>
      </c>
      <c r="AC79" s="32">
        <v>5491</v>
      </c>
      <c r="AD79" s="32">
        <v>3882</v>
      </c>
      <c r="AE79" s="32">
        <v>2000</v>
      </c>
      <c r="AF79" s="32">
        <v>18931</v>
      </c>
      <c r="AG79" s="32">
        <v>13888</v>
      </c>
      <c r="AH79" s="32">
        <v>38039</v>
      </c>
      <c r="AI79" s="32">
        <v>3803</v>
      </c>
      <c r="AJ79" s="32">
        <v>31680</v>
      </c>
      <c r="AK79" s="32">
        <v>14153</v>
      </c>
      <c r="AL79" s="32">
        <v>1694</v>
      </c>
      <c r="AM79" s="32">
        <v>41869</v>
      </c>
      <c r="AN79" s="32">
        <v>15845</v>
      </c>
      <c r="AO79" s="32">
        <v>2021</v>
      </c>
      <c r="AP79" s="32">
        <v>7158</v>
      </c>
      <c r="AQ79" s="32">
        <v>7776</v>
      </c>
      <c r="AR79" s="32">
        <v>1882</v>
      </c>
      <c r="AS79" s="32">
        <v>3268</v>
      </c>
      <c r="AT79" s="32">
        <v>0</v>
      </c>
      <c r="AU79" s="32"/>
      <c r="AV79" s="32"/>
      <c r="AW79" s="32">
        <v>0</v>
      </c>
      <c r="AX79" s="71">
        <f t="shared" si="9"/>
        <v>241783</v>
      </c>
      <c r="AY79" s="53"/>
      <c r="AZ79" s="35">
        <v>59649</v>
      </c>
      <c r="BA79" s="72">
        <f t="shared" si="6"/>
        <v>2347</v>
      </c>
      <c r="BB79" s="34">
        <f t="shared" si="7"/>
        <v>2249</v>
      </c>
      <c r="BC79" s="73">
        <v>96</v>
      </c>
      <c r="BD79" s="33">
        <v>2153</v>
      </c>
      <c r="BE79" s="74">
        <v>0</v>
      </c>
      <c r="BF79" s="74">
        <v>98</v>
      </c>
      <c r="BG79" s="33">
        <v>5148</v>
      </c>
      <c r="BH79" s="75">
        <v>0</v>
      </c>
      <c r="BI79" s="53"/>
      <c r="BJ79" s="1"/>
      <c r="BK79" s="1"/>
      <c r="BL79" s="1"/>
      <c r="DI79" s="103"/>
      <c r="DJ79" s="103"/>
    </row>
    <row r="80" spans="1:114" s="12" customFormat="1" x14ac:dyDescent="0.3">
      <c r="A80" s="6" t="s">
        <v>91</v>
      </c>
      <c r="B80" s="10" t="s">
        <v>129</v>
      </c>
      <c r="C80" s="32">
        <f t="shared" si="8"/>
        <v>144214</v>
      </c>
      <c r="D80" s="104"/>
      <c r="E80" s="104"/>
      <c r="F80" s="104"/>
      <c r="G80" s="104"/>
      <c r="H80" s="104"/>
      <c r="I80" s="104"/>
      <c r="J80" s="104"/>
      <c r="K80" s="104"/>
      <c r="L80" s="34">
        <v>1659</v>
      </c>
      <c r="M80" s="32">
        <v>6</v>
      </c>
      <c r="N80" s="32">
        <v>548</v>
      </c>
      <c r="O80" s="32">
        <v>439</v>
      </c>
      <c r="P80" s="32">
        <v>1720</v>
      </c>
      <c r="Q80" s="32">
        <v>1148</v>
      </c>
      <c r="R80" s="32">
        <v>572</v>
      </c>
      <c r="S80" s="32">
        <v>0</v>
      </c>
      <c r="T80" s="32">
        <v>119</v>
      </c>
      <c r="U80" s="32">
        <v>916</v>
      </c>
      <c r="V80" s="32">
        <v>529</v>
      </c>
      <c r="W80" s="32">
        <v>165</v>
      </c>
      <c r="X80" s="32">
        <v>276</v>
      </c>
      <c r="Y80" s="32">
        <v>6794</v>
      </c>
      <c r="Z80" s="32">
        <v>143</v>
      </c>
      <c r="AA80" s="32">
        <v>1</v>
      </c>
      <c r="AB80" s="32">
        <v>1695</v>
      </c>
      <c r="AC80" s="32">
        <v>377</v>
      </c>
      <c r="AD80" s="32">
        <v>4364</v>
      </c>
      <c r="AE80" s="32">
        <v>904</v>
      </c>
      <c r="AF80" s="32">
        <v>19271</v>
      </c>
      <c r="AG80" s="32">
        <v>6674</v>
      </c>
      <c r="AH80" s="32">
        <v>23203</v>
      </c>
      <c r="AI80" s="32">
        <v>1573</v>
      </c>
      <c r="AJ80" s="32">
        <v>9478</v>
      </c>
      <c r="AK80" s="32">
        <v>7220</v>
      </c>
      <c r="AL80" s="32">
        <v>979</v>
      </c>
      <c r="AM80" s="32">
        <v>21676</v>
      </c>
      <c r="AN80" s="32">
        <v>3584</v>
      </c>
      <c r="AO80" s="32">
        <v>7554</v>
      </c>
      <c r="AP80" s="32">
        <v>3547</v>
      </c>
      <c r="AQ80" s="32">
        <v>2579</v>
      </c>
      <c r="AR80" s="32">
        <v>1833</v>
      </c>
      <c r="AS80" s="32">
        <v>388</v>
      </c>
      <c r="AT80" s="32">
        <v>0</v>
      </c>
      <c r="AU80" s="32"/>
      <c r="AV80" s="32"/>
      <c r="AW80" s="32">
        <v>0</v>
      </c>
      <c r="AX80" s="71">
        <f t="shared" si="9"/>
        <v>131934</v>
      </c>
      <c r="AY80" s="53"/>
      <c r="AZ80" s="35">
        <v>0</v>
      </c>
      <c r="BA80" s="72">
        <f t="shared" si="6"/>
        <v>11194</v>
      </c>
      <c r="BB80" s="34">
        <f t="shared" si="7"/>
        <v>10653</v>
      </c>
      <c r="BC80" s="73">
        <v>0</v>
      </c>
      <c r="BD80" s="33">
        <v>10653</v>
      </c>
      <c r="BE80" s="74">
        <v>541</v>
      </c>
      <c r="BF80" s="74">
        <v>0</v>
      </c>
      <c r="BG80" s="33">
        <v>31</v>
      </c>
      <c r="BH80" s="75">
        <v>1055</v>
      </c>
      <c r="BI80" s="53"/>
      <c r="BJ80" s="1"/>
      <c r="BK80" s="1"/>
      <c r="BL80" s="1"/>
      <c r="DI80" s="103"/>
      <c r="DJ80" s="103"/>
    </row>
    <row r="81" spans="1:114" s="12" customFormat="1" x14ac:dyDescent="0.3">
      <c r="A81" s="6" t="s">
        <v>92</v>
      </c>
      <c r="B81" s="10" t="s">
        <v>130</v>
      </c>
      <c r="C81" s="32">
        <f t="shared" si="8"/>
        <v>305759</v>
      </c>
      <c r="D81" s="104"/>
      <c r="E81" s="104"/>
      <c r="F81" s="104"/>
      <c r="G81" s="104"/>
      <c r="H81" s="104"/>
      <c r="I81" s="104"/>
      <c r="J81" s="104"/>
      <c r="K81" s="104"/>
      <c r="L81" s="34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/>
      <c r="AV81" s="32"/>
      <c r="AW81" s="32">
        <v>0</v>
      </c>
      <c r="AX81" s="71">
        <f t="shared" si="9"/>
        <v>0</v>
      </c>
      <c r="AY81" s="53"/>
      <c r="AZ81" s="35">
        <v>0</v>
      </c>
      <c r="BA81" s="72">
        <f t="shared" si="6"/>
        <v>305759</v>
      </c>
      <c r="BB81" s="34">
        <f t="shared" si="7"/>
        <v>5507</v>
      </c>
      <c r="BC81" s="73">
        <v>0</v>
      </c>
      <c r="BD81" s="33">
        <v>5507</v>
      </c>
      <c r="BE81" s="74">
        <v>300252</v>
      </c>
      <c r="BF81" s="74">
        <v>0</v>
      </c>
      <c r="BG81" s="33">
        <v>0</v>
      </c>
      <c r="BH81" s="75">
        <v>0</v>
      </c>
      <c r="BI81" s="53"/>
      <c r="BJ81" s="1"/>
      <c r="BK81" s="1"/>
      <c r="BL81" s="1"/>
      <c r="DI81" s="103"/>
      <c r="DJ81" s="103"/>
    </row>
    <row r="82" spans="1:114" s="12" customFormat="1" x14ac:dyDescent="0.3">
      <c r="A82" s="6" t="s">
        <v>93</v>
      </c>
      <c r="B82" s="10" t="s">
        <v>131</v>
      </c>
      <c r="C82" s="32">
        <f t="shared" si="8"/>
        <v>192016</v>
      </c>
      <c r="D82" s="104"/>
      <c r="E82" s="104"/>
      <c r="F82" s="104"/>
      <c r="G82" s="104"/>
      <c r="H82" s="104"/>
      <c r="I82" s="104"/>
      <c r="J82" s="104"/>
      <c r="K82" s="104"/>
      <c r="L82" s="34">
        <v>2</v>
      </c>
      <c r="M82" s="32">
        <v>0</v>
      </c>
      <c r="N82" s="32">
        <v>4</v>
      </c>
      <c r="O82" s="32">
        <v>0</v>
      </c>
      <c r="P82" s="32">
        <v>120</v>
      </c>
      <c r="Q82" s="32">
        <v>129</v>
      </c>
      <c r="R82" s="32">
        <v>97</v>
      </c>
      <c r="S82" s="32">
        <v>0</v>
      </c>
      <c r="T82" s="32">
        <v>0</v>
      </c>
      <c r="U82" s="32">
        <v>194</v>
      </c>
      <c r="V82" s="32">
        <v>25</v>
      </c>
      <c r="W82" s="32">
        <v>0</v>
      </c>
      <c r="X82" s="32">
        <v>0</v>
      </c>
      <c r="Y82" s="32">
        <v>47</v>
      </c>
      <c r="Z82" s="32">
        <v>23</v>
      </c>
      <c r="AA82" s="32">
        <v>2</v>
      </c>
      <c r="AB82" s="32">
        <v>1</v>
      </c>
      <c r="AC82" s="32">
        <v>55</v>
      </c>
      <c r="AD82" s="32">
        <v>491</v>
      </c>
      <c r="AE82" s="32">
        <v>94</v>
      </c>
      <c r="AF82" s="32">
        <v>212</v>
      </c>
      <c r="AG82" s="32">
        <v>360</v>
      </c>
      <c r="AH82" s="32">
        <v>1231</v>
      </c>
      <c r="AI82" s="32">
        <v>670</v>
      </c>
      <c r="AJ82" s="32">
        <v>1312</v>
      </c>
      <c r="AK82" s="32">
        <v>1215</v>
      </c>
      <c r="AL82" s="32">
        <v>0</v>
      </c>
      <c r="AM82" s="32">
        <v>1958</v>
      </c>
      <c r="AN82" s="32">
        <v>317</v>
      </c>
      <c r="AO82" s="32">
        <v>2123</v>
      </c>
      <c r="AP82" s="32">
        <v>2104</v>
      </c>
      <c r="AQ82" s="32">
        <v>3126</v>
      </c>
      <c r="AR82" s="32">
        <v>46</v>
      </c>
      <c r="AS82" s="32">
        <v>15</v>
      </c>
      <c r="AT82" s="32">
        <v>0</v>
      </c>
      <c r="AU82" s="32"/>
      <c r="AV82" s="32"/>
      <c r="AW82" s="32">
        <v>0</v>
      </c>
      <c r="AX82" s="71">
        <f t="shared" si="9"/>
        <v>15973</v>
      </c>
      <c r="AY82" s="53"/>
      <c r="AZ82" s="35">
        <v>508</v>
      </c>
      <c r="BA82" s="72">
        <f t="shared" si="6"/>
        <v>175535</v>
      </c>
      <c r="BB82" s="34">
        <f t="shared" si="7"/>
        <v>65067</v>
      </c>
      <c r="BC82" s="73">
        <v>8474</v>
      </c>
      <c r="BD82" s="33">
        <v>56593</v>
      </c>
      <c r="BE82" s="74">
        <v>105892</v>
      </c>
      <c r="BF82" s="74">
        <v>4576</v>
      </c>
      <c r="BG82" s="33">
        <v>0</v>
      </c>
      <c r="BH82" s="75">
        <v>0</v>
      </c>
      <c r="BI82" s="53"/>
      <c r="BJ82" s="1"/>
      <c r="BK82" s="1"/>
      <c r="BL82" s="1"/>
      <c r="DI82" s="103"/>
      <c r="DJ82" s="103"/>
    </row>
    <row r="83" spans="1:114" s="12" customFormat="1" x14ac:dyDescent="0.3">
      <c r="A83" s="6" t="s">
        <v>94</v>
      </c>
      <c r="B83" s="10" t="s">
        <v>132</v>
      </c>
      <c r="C83" s="32">
        <f t="shared" si="8"/>
        <v>120255</v>
      </c>
      <c r="D83" s="104"/>
      <c r="E83" s="104"/>
      <c r="F83" s="104"/>
      <c r="G83" s="104"/>
      <c r="H83" s="104"/>
      <c r="I83" s="104"/>
      <c r="J83" s="104"/>
      <c r="K83" s="104"/>
      <c r="L83" s="34">
        <v>0</v>
      </c>
      <c r="M83" s="32">
        <v>0</v>
      </c>
      <c r="N83" s="32">
        <v>0</v>
      </c>
      <c r="O83" s="32">
        <v>0</v>
      </c>
      <c r="P83" s="32">
        <v>0</v>
      </c>
      <c r="Q83" s="32">
        <v>27</v>
      </c>
      <c r="R83" s="32">
        <v>27</v>
      </c>
      <c r="S83" s="32">
        <v>0</v>
      </c>
      <c r="T83" s="32">
        <v>0</v>
      </c>
      <c r="U83" s="32">
        <v>58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26</v>
      </c>
      <c r="AK83" s="32">
        <v>0</v>
      </c>
      <c r="AL83" s="32">
        <v>0</v>
      </c>
      <c r="AM83" s="32">
        <v>0</v>
      </c>
      <c r="AN83" s="32">
        <v>0</v>
      </c>
      <c r="AO83" s="32">
        <v>4</v>
      </c>
      <c r="AP83" s="32">
        <v>0</v>
      </c>
      <c r="AQ83" s="32">
        <v>249</v>
      </c>
      <c r="AR83" s="32">
        <v>0</v>
      </c>
      <c r="AS83" s="32">
        <v>0</v>
      </c>
      <c r="AT83" s="32">
        <v>0</v>
      </c>
      <c r="AU83" s="32"/>
      <c r="AV83" s="32"/>
      <c r="AW83" s="32">
        <v>0</v>
      </c>
      <c r="AX83" s="71">
        <f t="shared" si="9"/>
        <v>391</v>
      </c>
      <c r="AY83" s="53"/>
      <c r="AZ83" s="35">
        <v>152</v>
      </c>
      <c r="BA83" s="72">
        <f t="shared" si="6"/>
        <v>119712</v>
      </c>
      <c r="BB83" s="34">
        <f t="shared" si="7"/>
        <v>84454</v>
      </c>
      <c r="BC83" s="73">
        <v>3319</v>
      </c>
      <c r="BD83" s="33">
        <v>81135</v>
      </c>
      <c r="BE83" s="74">
        <v>27381</v>
      </c>
      <c r="BF83" s="74">
        <v>7877</v>
      </c>
      <c r="BG83" s="33">
        <v>0</v>
      </c>
      <c r="BH83" s="75">
        <v>0</v>
      </c>
      <c r="BI83" s="53"/>
      <c r="BJ83" s="1"/>
      <c r="BK83" s="1"/>
      <c r="BL83" s="1"/>
      <c r="DI83" s="103"/>
      <c r="DJ83" s="103"/>
    </row>
    <row r="84" spans="1:114" s="12" customFormat="1" x14ac:dyDescent="0.3">
      <c r="A84" s="6" t="s">
        <v>95</v>
      </c>
      <c r="B84" s="10" t="s">
        <v>133</v>
      </c>
      <c r="C84" s="32">
        <f t="shared" si="8"/>
        <v>41659</v>
      </c>
      <c r="D84" s="104"/>
      <c r="E84" s="104"/>
      <c r="F84" s="104"/>
      <c r="G84" s="104"/>
      <c r="H84" s="104"/>
      <c r="I84" s="104"/>
      <c r="J84" s="104"/>
      <c r="K84" s="104"/>
      <c r="L84" s="34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264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31</v>
      </c>
      <c r="AQ84" s="32">
        <v>0</v>
      </c>
      <c r="AR84" s="32">
        <v>0</v>
      </c>
      <c r="AS84" s="32">
        <v>156</v>
      </c>
      <c r="AT84" s="32">
        <v>0</v>
      </c>
      <c r="AU84" s="32"/>
      <c r="AV84" s="32"/>
      <c r="AW84" s="32">
        <v>0</v>
      </c>
      <c r="AX84" s="71">
        <f t="shared" si="9"/>
        <v>451</v>
      </c>
      <c r="AY84" s="53"/>
      <c r="AZ84" s="35">
        <v>19</v>
      </c>
      <c r="BA84" s="72">
        <f t="shared" si="6"/>
        <v>41189</v>
      </c>
      <c r="BB84" s="34">
        <f t="shared" si="7"/>
        <v>40663</v>
      </c>
      <c r="BC84" s="73">
        <v>0</v>
      </c>
      <c r="BD84" s="33">
        <v>40663</v>
      </c>
      <c r="BE84" s="74">
        <v>0</v>
      </c>
      <c r="BF84" s="74">
        <v>526</v>
      </c>
      <c r="BG84" s="33">
        <v>0</v>
      </c>
      <c r="BH84" s="75">
        <v>0</v>
      </c>
      <c r="BI84" s="53"/>
      <c r="BJ84" s="1"/>
      <c r="BK84" s="1"/>
      <c r="BL84" s="1"/>
      <c r="DI84" s="103"/>
      <c r="DJ84" s="103"/>
    </row>
    <row r="85" spans="1:114" s="12" customFormat="1" x14ac:dyDescent="0.3">
      <c r="A85" s="6" t="s">
        <v>96</v>
      </c>
      <c r="B85" s="10" t="s">
        <v>134</v>
      </c>
      <c r="C85" s="32">
        <f t="shared" si="8"/>
        <v>103226</v>
      </c>
      <c r="D85" s="104"/>
      <c r="E85" s="104"/>
      <c r="F85" s="104"/>
      <c r="G85" s="104"/>
      <c r="H85" s="104"/>
      <c r="I85" s="104"/>
      <c r="J85" s="104"/>
      <c r="K85" s="104"/>
      <c r="L85" s="34">
        <v>3</v>
      </c>
      <c r="M85" s="32">
        <v>0</v>
      </c>
      <c r="N85" s="32">
        <v>0</v>
      </c>
      <c r="O85" s="32">
        <v>0</v>
      </c>
      <c r="P85" s="32">
        <v>20</v>
      </c>
      <c r="Q85" s="32">
        <v>30</v>
      </c>
      <c r="R85" s="32">
        <v>323</v>
      </c>
      <c r="S85" s="32">
        <v>4</v>
      </c>
      <c r="T85" s="32">
        <v>43</v>
      </c>
      <c r="U85" s="32">
        <v>171</v>
      </c>
      <c r="V85" s="32">
        <v>494</v>
      </c>
      <c r="W85" s="32">
        <v>0</v>
      </c>
      <c r="X85" s="32">
        <v>7</v>
      </c>
      <c r="Y85" s="32">
        <v>30</v>
      </c>
      <c r="Z85" s="32">
        <v>21</v>
      </c>
      <c r="AA85" s="32">
        <v>2</v>
      </c>
      <c r="AB85" s="32">
        <v>32</v>
      </c>
      <c r="AC85" s="32">
        <v>13</v>
      </c>
      <c r="AD85" s="32">
        <v>36</v>
      </c>
      <c r="AE85" s="32">
        <v>15</v>
      </c>
      <c r="AF85" s="32">
        <v>23</v>
      </c>
      <c r="AG85" s="32">
        <v>71</v>
      </c>
      <c r="AH85" s="32">
        <v>97</v>
      </c>
      <c r="AI85" s="32">
        <v>961</v>
      </c>
      <c r="AJ85" s="32">
        <v>59</v>
      </c>
      <c r="AK85" s="32">
        <v>1426</v>
      </c>
      <c r="AL85" s="32">
        <v>14</v>
      </c>
      <c r="AM85" s="32">
        <v>14</v>
      </c>
      <c r="AN85" s="32">
        <v>38</v>
      </c>
      <c r="AO85" s="32">
        <v>279</v>
      </c>
      <c r="AP85" s="32">
        <v>4</v>
      </c>
      <c r="AQ85" s="32">
        <v>9</v>
      </c>
      <c r="AR85" s="32">
        <v>203</v>
      </c>
      <c r="AS85" s="32">
        <v>755</v>
      </c>
      <c r="AT85" s="32">
        <v>0</v>
      </c>
      <c r="AU85" s="32"/>
      <c r="AV85" s="32"/>
      <c r="AW85" s="32">
        <v>0</v>
      </c>
      <c r="AX85" s="71">
        <f t="shared" si="9"/>
        <v>5197</v>
      </c>
      <c r="AY85" s="53"/>
      <c r="AZ85" s="35">
        <v>0</v>
      </c>
      <c r="BA85" s="72">
        <f t="shared" si="6"/>
        <v>98029</v>
      </c>
      <c r="BB85" s="34">
        <f t="shared" si="7"/>
        <v>52706</v>
      </c>
      <c r="BC85" s="73">
        <v>0</v>
      </c>
      <c r="BD85" s="33">
        <v>52706</v>
      </c>
      <c r="BE85" s="74">
        <v>0</v>
      </c>
      <c r="BF85" s="74">
        <v>45323</v>
      </c>
      <c r="BG85" s="33">
        <v>0</v>
      </c>
      <c r="BH85" s="75">
        <v>0</v>
      </c>
      <c r="BI85" s="53"/>
      <c r="BJ85" s="1"/>
      <c r="BK85" s="1"/>
      <c r="BL85" s="1"/>
      <c r="DI85" s="103"/>
      <c r="DJ85" s="103"/>
    </row>
    <row r="86" spans="1:114" s="12" customFormat="1" x14ac:dyDescent="0.3">
      <c r="A86" s="6" t="s">
        <v>97</v>
      </c>
      <c r="B86" s="10" t="s">
        <v>135</v>
      </c>
      <c r="C86" s="32">
        <f t="shared" si="8"/>
        <v>6526</v>
      </c>
      <c r="D86" s="104"/>
      <c r="E86" s="104"/>
      <c r="F86" s="104"/>
      <c r="G86" s="104"/>
      <c r="H86" s="104"/>
      <c r="I86" s="104"/>
      <c r="J86" s="104"/>
      <c r="K86" s="104"/>
      <c r="L86" s="34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/>
      <c r="AV86" s="32"/>
      <c r="AW86" s="32">
        <v>0</v>
      </c>
      <c r="AX86" s="71">
        <f t="shared" si="9"/>
        <v>0</v>
      </c>
      <c r="AY86" s="53"/>
      <c r="AZ86" s="35">
        <v>0</v>
      </c>
      <c r="BA86" s="72">
        <f t="shared" si="6"/>
        <v>6526</v>
      </c>
      <c r="BB86" s="34">
        <f t="shared" si="7"/>
        <v>6526</v>
      </c>
      <c r="BC86" s="73">
        <v>6526</v>
      </c>
      <c r="BD86" s="33">
        <v>0</v>
      </c>
      <c r="BE86" s="74">
        <v>0</v>
      </c>
      <c r="BF86" s="74">
        <v>0</v>
      </c>
      <c r="BG86" s="33">
        <v>0</v>
      </c>
      <c r="BH86" s="75">
        <v>0</v>
      </c>
      <c r="BI86" s="53"/>
      <c r="BJ86" s="1"/>
      <c r="BK86" s="1"/>
      <c r="BL86" s="1"/>
      <c r="DI86" s="103"/>
      <c r="DJ86" s="103"/>
    </row>
    <row r="87" spans="1:114" s="12" customFormat="1" x14ac:dyDescent="0.3">
      <c r="A87" s="6" t="s">
        <v>98</v>
      </c>
      <c r="B87" s="10" t="s">
        <v>136</v>
      </c>
      <c r="C87" s="32">
        <f t="shared" si="8"/>
        <v>0</v>
      </c>
      <c r="D87" s="104"/>
      <c r="E87" s="104"/>
      <c r="F87" s="104"/>
      <c r="G87" s="104"/>
      <c r="H87" s="104"/>
      <c r="I87" s="104"/>
      <c r="J87" s="104"/>
      <c r="K87" s="104"/>
      <c r="L87" s="34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/>
      <c r="AV87" s="32"/>
      <c r="AW87" s="32">
        <v>0</v>
      </c>
      <c r="AX87" s="71">
        <f t="shared" si="9"/>
        <v>0</v>
      </c>
      <c r="AY87" s="53"/>
      <c r="AZ87" s="35">
        <v>0</v>
      </c>
      <c r="BA87" s="72">
        <f t="shared" si="6"/>
        <v>0</v>
      </c>
      <c r="BB87" s="34">
        <f t="shared" si="7"/>
        <v>0</v>
      </c>
      <c r="BC87" s="73">
        <v>0</v>
      </c>
      <c r="BD87" s="33">
        <v>0</v>
      </c>
      <c r="BE87" s="74">
        <v>0</v>
      </c>
      <c r="BF87" s="74">
        <v>0</v>
      </c>
      <c r="BG87" s="33">
        <v>0</v>
      </c>
      <c r="BH87" s="75">
        <v>0</v>
      </c>
      <c r="BI87" s="53"/>
      <c r="BJ87" s="1"/>
      <c r="BK87" s="1"/>
      <c r="BL87" s="1"/>
      <c r="DI87" s="103"/>
      <c r="DJ87" s="103"/>
    </row>
    <row r="88" spans="1:114" s="12" customFormat="1" x14ac:dyDescent="0.3">
      <c r="A88" s="6" t="s">
        <v>99</v>
      </c>
      <c r="B88" s="10" t="s">
        <v>51</v>
      </c>
      <c r="C88" s="32">
        <f t="shared" si="8"/>
        <v>20585</v>
      </c>
      <c r="D88" s="104"/>
      <c r="E88" s="104"/>
      <c r="F88" s="104"/>
      <c r="G88" s="104"/>
      <c r="H88" s="104"/>
      <c r="I88" s="104"/>
      <c r="J88" s="104"/>
      <c r="K88" s="104"/>
      <c r="L88" s="34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/>
      <c r="AV88" s="32"/>
      <c r="AW88" s="32">
        <v>0</v>
      </c>
      <c r="AX88" s="71">
        <f t="shared" si="9"/>
        <v>0</v>
      </c>
      <c r="AY88" s="53"/>
      <c r="AZ88" s="35">
        <v>66532</v>
      </c>
      <c r="BA88" s="72">
        <f t="shared" si="6"/>
        <v>-45947</v>
      </c>
      <c r="BB88" s="34">
        <f t="shared" si="7"/>
        <v>-45947</v>
      </c>
      <c r="BC88" s="73">
        <v>0</v>
      </c>
      <c r="BD88" s="33">
        <v>-45947</v>
      </c>
      <c r="BE88" s="74">
        <v>0</v>
      </c>
      <c r="BF88" s="74">
        <v>0</v>
      </c>
      <c r="BG88" s="33">
        <v>0</v>
      </c>
      <c r="BH88" s="75">
        <v>0</v>
      </c>
      <c r="BI88" s="53"/>
      <c r="BJ88" s="1"/>
      <c r="BK88" s="1"/>
      <c r="BL88" s="1"/>
      <c r="DI88" s="103"/>
      <c r="DJ88" s="103"/>
    </row>
    <row r="89" spans="1:114" s="12" customFormat="1" ht="12" thickBot="1" x14ac:dyDescent="0.35">
      <c r="A89" s="6" t="s">
        <v>100</v>
      </c>
      <c r="B89" s="10" t="s">
        <v>137</v>
      </c>
      <c r="C89" s="32">
        <f t="shared" si="8"/>
        <v>0</v>
      </c>
      <c r="D89" s="104"/>
      <c r="E89" s="104"/>
      <c r="F89" s="104"/>
      <c r="G89" s="104"/>
      <c r="H89" s="104"/>
      <c r="I89" s="104"/>
      <c r="J89" s="104"/>
      <c r="K89" s="104"/>
      <c r="L89" s="34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/>
      <c r="AV89" s="32"/>
      <c r="AW89" s="32">
        <v>0</v>
      </c>
      <c r="AX89" s="71">
        <f t="shared" si="9"/>
        <v>0</v>
      </c>
      <c r="AY89" s="53"/>
      <c r="AZ89" s="35">
        <v>0</v>
      </c>
      <c r="BA89" s="72">
        <f t="shared" si="6"/>
        <v>0</v>
      </c>
      <c r="BB89" s="34">
        <f t="shared" si="7"/>
        <v>0</v>
      </c>
      <c r="BC89" s="73">
        <v>0</v>
      </c>
      <c r="BD89" s="33">
        <v>0</v>
      </c>
      <c r="BE89" s="74">
        <v>0</v>
      </c>
      <c r="BF89" s="74">
        <v>0</v>
      </c>
      <c r="BG89" s="33">
        <v>0</v>
      </c>
      <c r="BH89" s="75">
        <v>0</v>
      </c>
      <c r="BI89" s="53"/>
      <c r="BJ89" s="1"/>
      <c r="BK89" s="1"/>
      <c r="BL89" s="1"/>
      <c r="DI89" s="103"/>
      <c r="DJ89" s="103"/>
    </row>
    <row r="90" spans="1:114" s="12" customFormat="1" ht="12.5" thickTop="1" thickBot="1" x14ac:dyDescent="0.35">
      <c r="A90" s="1"/>
      <c r="B90" s="76" t="s">
        <v>156</v>
      </c>
      <c r="C90" s="42">
        <f>SUM(C52:C89)</f>
        <v>8181432</v>
      </c>
      <c r="D90" s="42">
        <f t="shared" ref="D90:BI90" si="10">SUM(D52:D89)</f>
        <v>0</v>
      </c>
      <c r="E90" s="42">
        <f t="shared" si="10"/>
        <v>0</v>
      </c>
      <c r="F90" s="42">
        <f t="shared" si="10"/>
        <v>0</v>
      </c>
      <c r="G90" s="42">
        <f t="shared" si="10"/>
        <v>0</v>
      </c>
      <c r="H90" s="42">
        <f t="shared" si="10"/>
        <v>0</v>
      </c>
      <c r="I90" s="42">
        <f t="shared" si="10"/>
        <v>0</v>
      </c>
      <c r="J90" s="42">
        <f t="shared" si="10"/>
        <v>0</v>
      </c>
      <c r="K90" s="77">
        <f t="shared" si="10"/>
        <v>0</v>
      </c>
      <c r="L90" s="42">
        <f t="shared" si="10"/>
        <v>226485</v>
      </c>
      <c r="M90" s="42">
        <f t="shared" si="10"/>
        <v>53082</v>
      </c>
      <c r="N90" s="42">
        <f t="shared" si="10"/>
        <v>3869</v>
      </c>
      <c r="O90" s="42">
        <f t="shared" si="10"/>
        <v>3514</v>
      </c>
      <c r="P90" s="42">
        <f t="shared" si="10"/>
        <v>31905</v>
      </c>
      <c r="Q90" s="42">
        <f t="shared" si="10"/>
        <v>351573</v>
      </c>
      <c r="R90" s="42">
        <f t="shared" si="10"/>
        <v>74497</v>
      </c>
      <c r="S90" s="42">
        <f t="shared" si="10"/>
        <v>21</v>
      </c>
      <c r="T90" s="42">
        <f t="shared" si="10"/>
        <v>72364</v>
      </c>
      <c r="U90" s="42">
        <f t="shared" si="10"/>
        <v>86990</v>
      </c>
      <c r="V90" s="42">
        <f t="shared" si="10"/>
        <v>69052</v>
      </c>
      <c r="W90" s="42">
        <f t="shared" si="10"/>
        <v>4152</v>
      </c>
      <c r="X90" s="42">
        <f t="shared" si="10"/>
        <v>67725</v>
      </c>
      <c r="Y90" s="42">
        <f t="shared" si="10"/>
        <v>140479</v>
      </c>
      <c r="Z90" s="42">
        <f t="shared" si="10"/>
        <v>53507</v>
      </c>
      <c r="AA90" s="42">
        <f t="shared" si="10"/>
        <v>6764</v>
      </c>
      <c r="AB90" s="42">
        <f t="shared" si="10"/>
        <v>55530</v>
      </c>
      <c r="AC90" s="42">
        <f t="shared" si="10"/>
        <v>30095</v>
      </c>
      <c r="AD90" s="42">
        <f t="shared" si="10"/>
        <v>112090</v>
      </c>
      <c r="AE90" s="42">
        <f t="shared" si="10"/>
        <v>12218</v>
      </c>
      <c r="AF90" s="42">
        <f t="shared" si="10"/>
        <v>350130</v>
      </c>
      <c r="AG90" s="42">
        <f t="shared" si="10"/>
        <v>210052</v>
      </c>
      <c r="AH90" s="42">
        <f t="shared" si="10"/>
        <v>286423</v>
      </c>
      <c r="AI90" s="42">
        <f t="shared" si="10"/>
        <v>355498</v>
      </c>
      <c r="AJ90" s="42">
        <f t="shared" si="10"/>
        <v>144712</v>
      </c>
      <c r="AK90" s="42">
        <f t="shared" si="10"/>
        <v>58794</v>
      </c>
      <c r="AL90" s="42">
        <f t="shared" si="10"/>
        <v>16187</v>
      </c>
      <c r="AM90" s="42">
        <f t="shared" si="10"/>
        <v>182881</v>
      </c>
      <c r="AN90" s="42">
        <f t="shared" si="10"/>
        <v>51466</v>
      </c>
      <c r="AO90" s="42">
        <f t="shared" si="10"/>
        <v>69781</v>
      </c>
      <c r="AP90" s="42">
        <f t="shared" si="10"/>
        <v>54825</v>
      </c>
      <c r="AQ90" s="42">
        <f t="shared" si="10"/>
        <v>51078</v>
      </c>
      <c r="AR90" s="42">
        <f t="shared" si="10"/>
        <v>9517</v>
      </c>
      <c r="AS90" s="42">
        <f t="shared" si="10"/>
        <v>38144</v>
      </c>
      <c r="AT90" s="42">
        <f t="shared" si="10"/>
        <v>0</v>
      </c>
      <c r="AU90" s="42"/>
      <c r="AV90" s="42"/>
      <c r="AW90" s="42">
        <f t="shared" si="10"/>
        <v>0</v>
      </c>
      <c r="AX90" s="42">
        <f t="shared" si="10"/>
        <v>3335400</v>
      </c>
      <c r="AY90" s="76">
        <f t="shared" si="10"/>
        <v>0</v>
      </c>
      <c r="AZ90" s="77">
        <f t="shared" si="10"/>
        <v>908881</v>
      </c>
      <c r="BA90" s="77">
        <f t="shared" si="10"/>
        <v>3080182</v>
      </c>
      <c r="BB90" s="42">
        <f t="shared" si="10"/>
        <v>2578416</v>
      </c>
      <c r="BC90" s="42">
        <f t="shared" si="10"/>
        <v>384653</v>
      </c>
      <c r="BD90" s="78">
        <f t="shared" si="10"/>
        <v>2193763</v>
      </c>
      <c r="BE90" s="78">
        <f t="shared" si="10"/>
        <v>443310</v>
      </c>
      <c r="BF90" s="78">
        <f t="shared" si="10"/>
        <v>58456</v>
      </c>
      <c r="BG90" s="42">
        <f t="shared" si="10"/>
        <v>854173</v>
      </c>
      <c r="BH90" s="42">
        <f t="shared" si="10"/>
        <v>2796</v>
      </c>
      <c r="BI90" s="79">
        <f t="shared" si="10"/>
        <v>0</v>
      </c>
      <c r="BJ90" s="1"/>
      <c r="BK90" s="1"/>
      <c r="BL90" s="1"/>
      <c r="DI90" s="103"/>
      <c r="DJ90" s="103"/>
    </row>
    <row r="91" spans="1:114" s="12" customFormat="1" ht="12" thickTop="1" x14ac:dyDescent="0.3">
      <c r="A91" s="1"/>
      <c r="B91" s="80" t="s">
        <v>157</v>
      </c>
      <c r="C91" s="81"/>
      <c r="D91" s="82"/>
      <c r="E91" s="82"/>
      <c r="F91" s="82">
        <f>F46</f>
        <v>178844</v>
      </c>
      <c r="G91" s="82">
        <f>G46</f>
        <v>-6021</v>
      </c>
      <c r="H91" s="82">
        <f>H46</f>
        <v>32446</v>
      </c>
      <c r="I91" s="82">
        <f>I46</f>
        <v>2197</v>
      </c>
      <c r="J91" s="82">
        <f>J46</f>
        <v>100160</v>
      </c>
      <c r="K91" s="82"/>
      <c r="L91" s="81">
        <f t="shared" ref="L91:AW91" si="11">L46-L90</f>
        <v>476208</v>
      </c>
      <c r="M91" s="83">
        <f t="shared" si="11"/>
        <v>98552</v>
      </c>
      <c r="N91" s="83">
        <f t="shared" si="11"/>
        <v>45157</v>
      </c>
      <c r="O91" s="83">
        <f t="shared" si="11"/>
        <v>23936</v>
      </c>
      <c r="P91" s="83">
        <f t="shared" si="11"/>
        <v>58267</v>
      </c>
      <c r="Q91" s="83">
        <f t="shared" si="11"/>
        <v>138682</v>
      </c>
      <c r="R91" s="83">
        <f t="shared" si="11"/>
        <v>62674</v>
      </c>
      <c r="S91" s="83">
        <f t="shared" si="11"/>
        <v>111</v>
      </c>
      <c r="T91" s="83">
        <f t="shared" si="11"/>
        <v>25529</v>
      </c>
      <c r="U91" s="83">
        <f t="shared" si="11"/>
        <v>38137</v>
      </c>
      <c r="V91" s="83">
        <f t="shared" si="11"/>
        <v>63309</v>
      </c>
      <c r="W91" s="83">
        <f t="shared" si="11"/>
        <v>6225</v>
      </c>
      <c r="X91" s="83">
        <f t="shared" si="11"/>
        <v>20497</v>
      </c>
      <c r="Y91" s="83">
        <f t="shared" si="11"/>
        <v>59901</v>
      </c>
      <c r="Z91" s="83">
        <f t="shared" si="11"/>
        <v>9409</v>
      </c>
      <c r="AA91" s="83">
        <f t="shared" si="11"/>
        <v>9721</v>
      </c>
      <c r="AB91" s="83">
        <f t="shared" si="11"/>
        <v>31809</v>
      </c>
      <c r="AC91" s="83">
        <f t="shared" si="11"/>
        <v>40361</v>
      </c>
      <c r="AD91" s="83">
        <f t="shared" si="11"/>
        <v>57574</v>
      </c>
      <c r="AE91" s="83">
        <f t="shared" si="11"/>
        <v>74273</v>
      </c>
      <c r="AF91" s="83">
        <f t="shared" si="11"/>
        <v>81596</v>
      </c>
      <c r="AG91" s="83">
        <f t="shared" si="11"/>
        <v>259318</v>
      </c>
      <c r="AH91" s="83">
        <f t="shared" si="11"/>
        <v>181775</v>
      </c>
      <c r="AI91" s="83">
        <f t="shared" si="11"/>
        <v>51556</v>
      </c>
      <c r="AJ91" s="83">
        <f t="shared" si="11"/>
        <v>124595</v>
      </c>
      <c r="AK91" s="83">
        <f t="shared" si="11"/>
        <v>96971</v>
      </c>
      <c r="AL91" s="83">
        <f t="shared" si="11"/>
        <v>226880</v>
      </c>
      <c r="AM91" s="83">
        <f t="shared" si="11"/>
        <v>120131</v>
      </c>
      <c r="AN91" s="83">
        <f t="shared" si="11"/>
        <v>72552</v>
      </c>
      <c r="AO91" s="83">
        <f t="shared" si="11"/>
        <v>235978</v>
      </c>
      <c r="AP91" s="83">
        <f t="shared" si="11"/>
        <v>135710</v>
      </c>
      <c r="AQ91" s="83">
        <f t="shared" si="11"/>
        <v>69177</v>
      </c>
      <c r="AR91" s="83">
        <f t="shared" si="11"/>
        <v>31573</v>
      </c>
      <c r="AS91" s="83">
        <f t="shared" si="11"/>
        <v>60398</v>
      </c>
      <c r="AT91" s="83">
        <f t="shared" si="11"/>
        <v>6526</v>
      </c>
      <c r="AU91" s="83"/>
      <c r="AV91" s="83"/>
      <c r="AW91" s="83">
        <f t="shared" si="11"/>
        <v>0</v>
      </c>
      <c r="AX91" s="84">
        <f t="shared" ref="AX91" si="12">SUM(L91:AW91)</f>
        <v>3095068</v>
      </c>
      <c r="AY91" s="84">
        <f t="shared" ref="AY91" si="13">SUM(C91:AW91)</f>
        <v>3402694</v>
      </c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DI91" s="103"/>
      <c r="DJ91" s="103"/>
    </row>
    <row r="92" spans="1:114" s="12" customFormat="1" ht="12" thickBot="1" x14ac:dyDescent="0.35">
      <c r="A92" s="1"/>
      <c r="B92" s="80" t="s">
        <v>158</v>
      </c>
      <c r="C92" s="34"/>
      <c r="D92" s="33"/>
      <c r="E92" s="33"/>
      <c r="F92" s="33"/>
      <c r="G92" s="33"/>
      <c r="H92" s="33"/>
      <c r="I92" s="33"/>
      <c r="J92" s="33"/>
      <c r="K92" s="33"/>
      <c r="L92" s="34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/>
      <c r="AV92" s="32"/>
      <c r="AW92" s="32">
        <v>0</v>
      </c>
      <c r="AX92" s="35">
        <v>0</v>
      </c>
      <c r="AY92" s="35">
        <v>0</v>
      </c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DI92" s="103"/>
      <c r="DJ92" s="103"/>
    </row>
    <row r="93" spans="1:114" s="12" customFormat="1" ht="12" thickTop="1" x14ac:dyDescent="0.3">
      <c r="A93" s="1"/>
      <c r="B93" s="80" t="s">
        <v>159</v>
      </c>
      <c r="C93" s="34"/>
      <c r="D93" s="33"/>
      <c r="E93" s="33"/>
      <c r="F93" s="33"/>
      <c r="G93" s="33"/>
      <c r="H93" s="33"/>
      <c r="I93" s="33"/>
      <c r="J93" s="33"/>
      <c r="K93" s="33"/>
      <c r="L93" s="34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/>
      <c r="AV93" s="32"/>
      <c r="AW93" s="32">
        <v>0</v>
      </c>
      <c r="AX93" s="35">
        <v>0</v>
      </c>
      <c r="AY93" s="35">
        <v>0</v>
      </c>
      <c r="AZ93" s="1"/>
      <c r="BA93" s="85" t="s">
        <v>160</v>
      </c>
      <c r="BB93" s="86"/>
      <c r="BC93" s="86"/>
      <c r="BD93" s="86"/>
      <c r="BE93" s="87">
        <f>AX91</f>
        <v>3095068</v>
      </c>
      <c r="BF93" s="1"/>
      <c r="BG93" s="85" t="s">
        <v>161</v>
      </c>
      <c r="BH93" s="86"/>
      <c r="BI93" s="86"/>
      <c r="BJ93" s="86"/>
      <c r="BK93" s="87">
        <f>BA90</f>
        <v>3080182</v>
      </c>
      <c r="BL93" s="73"/>
      <c r="DI93" s="103"/>
      <c r="DJ93" s="103"/>
    </row>
    <row r="94" spans="1:114" s="12" customFormat="1" x14ac:dyDescent="0.3">
      <c r="A94" s="1"/>
      <c r="B94" s="80" t="s">
        <v>162</v>
      </c>
      <c r="C94" s="34"/>
      <c r="D94" s="33"/>
      <c r="E94" s="33"/>
      <c r="F94" s="33"/>
      <c r="G94" s="33"/>
      <c r="H94" s="33"/>
      <c r="I94" s="33"/>
      <c r="J94" s="33"/>
      <c r="K94" s="33"/>
      <c r="L94" s="34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/>
      <c r="AV94" s="32"/>
      <c r="AW94" s="32">
        <v>0</v>
      </c>
      <c r="AX94" s="35">
        <v>0</v>
      </c>
      <c r="AY94" s="35">
        <v>0</v>
      </c>
      <c r="AZ94" s="1"/>
      <c r="BA94" s="88" t="s">
        <v>163</v>
      </c>
      <c r="BB94" s="1"/>
      <c r="BC94" s="1"/>
      <c r="BD94" s="1"/>
      <c r="BE94" s="72">
        <f>J46</f>
        <v>100160</v>
      </c>
      <c r="BF94" s="1"/>
      <c r="BG94" s="88" t="s">
        <v>164</v>
      </c>
      <c r="BH94" s="1"/>
      <c r="BI94" s="1"/>
      <c r="BJ94" s="1"/>
      <c r="BK94" s="72">
        <f>BG90</f>
        <v>854173</v>
      </c>
      <c r="BL94" s="73"/>
      <c r="DI94" s="103"/>
      <c r="DJ94" s="103"/>
    </row>
    <row r="95" spans="1:114" s="12" customFormat="1" x14ac:dyDescent="0.3">
      <c r="A95" s="44"/>
      <c r="B95" s="80" t="s">
        <v>165</v>
      </c>
      <c r="C95" s="89"/>
      <c r="D95" s="90"/>
      <c r="E95" s="90"/>
      <c r="F95" s="90"/>
      <c r="G95" s="90"/>
      <c r="H95" s="90"/>
      <c r="I95" s="90"/>
      <c r="J95" s="90"/>
      <c r="K95" s="90"/>
      <c r="L95" s="34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0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91">
        <v>0</v>
      </c>
      <c r="AT95" s="91">
        <v>0</v>
      </c>
      <c r="AU95" s="91"/>
      <c r="AV95" s="91"/>
      <c r="AW95" s="91">
        <v>0</v>
      </c>
      <c r="AX95" s="35">
        <v>0</v>
      </c>
      <c r="AY95" s="35">
        <v>0</v>
      </c>
      <c r="AZ95" s="1"/>
      <c r="BA95" s="88" t="s">
        <v>166</v>
      </c>
      <c r="BB95" s="44"/>
      <c r="BC95" s="44"/>
      <c r="BD95" s="44"/>
      <c r="BE95" s="92">
        <f>I46</f>
        <v>2197</v>
      </c>
      <c r="BF95" s="44"/>
      <c r="BG95" s="88" t="s">
        <v>167</v>
      </c>
      <c r="BH95" s="1"/>
      <c r="BI95" s="1"/>
      <c r="BJ95" s="1"/>
      <c r="BK95" s="72">
        <f>BH90</f>
        <v>2796</v>
      </c>
      <c r="BL95" s="73"/>
      <c r="DI95" s="103"/>
      <c r="DJ95" s="103"/>
    </row>
    <row r="96" spans="1:114" s="12" customFormat="1" x14ac:dyDescent="0.3">
      <c r="A96" s="1"/>
      <c r="B96" s="80" t="s">
        <v>168</v>
      </c>
      <c r="C96" s="34"/>
      <c r="D96" s="33"/>
      <c r="E96" s="33"/>
      <c r="F96" s="33"/>
      <c r="G96" s="33"/>
      <c r="H96" s="33"/>
      <c r="I96" s="33"/>
      <c r="J96" s="33"/>
      <c r="K96" s="33"/>
      <c r="L96" s="34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/>
      <c r="AV96" s="32"/>
      <c r="AW96" s="32">
        <v>0</v>
      </c>
      <c r="AX96" s="35">
        <v>0</v>
      </c>
      <c r="AY96" s="35">
        <v>0</v>
      </c>
      <c r="AZ96" s="1"/>
      <c r="BA96" s="88" t="s">
        <v>169</v>
      </c>
      <c r="BB96" s="1"/>
      <c r="BC96" s="1"/>
      <c r="BD96" s="1"/>
      <c r="BE96" s="72">
        <f>H46+F46</f>
        <v>211290</v>
      </c>
      <c r="BF96" s="1"/>
      <c r="BG96" s="88" t="s">
        <v>170</v>
      </c>
      <c r="BH96" s="1"/>
      <c r="BI96" s="1"/>
      <c r="BJ96" s="1"/>
      <c r="BK96" s="72">
        <f>BI90</f>
        <v>0</v>
      </c>
      <c r="BL96" s="73"/>
      <c r="DI96" s="103"/>
      <c r="DJ96" s="103"/>
    </row>
    <row r="97" spans="1:114" s="12" customFormat="1" x14ac:dyDescent="0.3">
      <c r="A97" s="1"/>
      <c r="B97" s="80" t="s">
        <v>171</v>
      </c>
      <c r="C97" s="34"/>
      <c r="D97" s="33"/>
      <c r="E97" s="33"/>
      <c r="F97" s="33"/>
      <c r="G97" s="33"/>
      <c r="H97" s="33"/>
      <c r="I97" s="33"/>
      <c r="J97" s="33"/>
      <c r="K97" s="33"/>
      <c r="L97" s="34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/>
      <c r="AV97" s="32"/>
      <c r="AW97" s="32">
        <v>0</v>
      </c>
      <c r="AX97" s="35">
        <v>0</v>
      </c>
      <c r="AY97" s="35">
        <v>0</v>
      </c>
      <c r="AZ97" s="1"/>
      <c r="BA97" s="88" t="s">
        <v>172</v>
      </c>
      <c r="BB97" s="1"/>
      <c r="BC97" s="1"/>
      <c r="BD97" s="1"/>
      <c r="BE97" s="72">
        <f>G46</f>
        <v>-6021</v>
      </c>
      <c r="BF97" s="1"/>
      <c r="BG97" s="88" t="s">
        <v>173</v>
      </c>
      <c r="BH97" s="1"/>
      <c r="BI97" s="1"/>
      <c r="BJ97" s="1"/>
      <c r="BK97" s="72">
        <f>AZ90</f>
        <v>908881</v>
      </c>
      <c r="BL97" s="73"/>
      <c r="DI97" s="103"/>
      <c r="DJ97" s="103"/>
    </row>
    <row r="98" spans="1:114" s="12" customFormat="1" ht="12" thickBot="1" x14ac:dyDescent="0.35">
      <c r="A98" s="1"/>
      <c r="B98" s="80" t="s">
        <v>174</v>
      </c>
      <c r="C98" s="93"/>
      <c r="D98" s="94"/>
      <c r="E98" s="94"/>
      <c r="F98" s="94"/>
      <c r="G98" s="94"/>
      <c r="H98" s="94"/>
      <c r="I98" s="94"/>
      <c r="J98" s="94"/>
      <c r="K98" s="94"/>
      <c r="L98" s="95">
        <v>476208</v>
      </c>
      <c r="M98" s="96">
        <v>98552</v>
      </c>
      <c r="N98" s="96">
        <v>45157</v>
      </c>
      <c r="O98" s="96">
        <v>23936</v>
      </c>
      <c r="P98" s="96">
        <v>58267</v>
      </c>
      <c r="Q98" s="96">
        <v>138682</v>
      </c>
      <c r="R98" s="96">
        <v>62674</v>
      </c>
      <c r="S98" s="96">
        <v>111</v>
      </c>
      <c r="T98" s="96">
        <v>25529</v>
      </c>
      <c r="U98" s="96">
        <v>38137</v>
      </c>
      <c r="V98" s="96">
        <v>63309</v>
      </c>
      <c r="W98" s="96">
        <v>6225</v>
      </c>
      <c r="X98" s="96">
        <v>20497</v>
      </c>
      <c r="Y98" s="96">
        <v>59901</v>
      </c>
      <c r="Z98" s="96">
        <v>9409</v>
      </c>
      <c r="AA98" s="96">
        <v>9721</v>
      </c>
      <c r="AB98" s="96">
        <v>31809</v>
      </c>
      <c r="AC98" s="96">
        <v>40361</v>
      </c>
      <c r="AD98" s="96">
        <v>57574</v>
      </c>
      <c r="AE98" s="96">
        <v>74273</v>
      </c>
      <c r="AF98" s="96">
        <v>81596</v>
      </c>
      <c r="AG98" s="96">
        <v>259318</v>
      </c>
      <c r="AH98" s="96">
        <v>181775</v>
      </c>
      <c r="AI98" s="96">
        <v>51556</v>
      </c>
      <c r="AJ98" s="96">
        <v>124595</v>
      </c>
      <c r="AK98" s="96">
        <v>96971</v>
      </c>
      <c r="AL98" s="96">
        <v>226880</v>
      </c>
      <c r="AM98" s="96">
        <v>120131</v>
      </c>
      <c r="AN98" s="96">
        <v>72552</v>
      </c>
      <c r="AO98" s="96">
        <v>235978</v>
      </c>
      <c r="AP98" s="96">
        <v>135710</v>
      </c>
      <c r="AQ98" s="96">
        <v>69177</v>
      </c>
      <c r="AR98" s="96">
        <v>31574</v>
      </c>
      <c r="AS98" s="96">
        <v>60398</v>
      </c>
      <c r="AT98" s="96">
        <v>6526</v>
      </c>
      <c r="AU98" s="96"/>
      <c r="AV98" s="96"/>
      <c r="AW98" s="96">
        <v>0</v>
      </c>
      <c r="AX98" s="97">
        <v>3095069</v>
      </c>
      <c r="AY98" s="97">
        <v>3095069</v>
      </c>
      <c r="AZ98" s="1"/>
      <c r="BA98" s="88"/>
      <c r="BB98" s="1"/>
      <c r="BC98" s="1"/>
      <c r="BD98" s="1"/>
      <c r="BE98" s="72"/>
      <c r="BF98" s="1"/>
      <c r="BG98" s="88" t="s">
        <v>175</v>
      </c>
      <c r="BH98" s="1"/>
      <c r="BI98" s="1"/>
      <c r="BJ98" s="1"/>
      <c r="BK98" s="72">
        <f>AZ46</f>
        <v>1443338</v>
      </c>
      <c r="BL98" s="73"/>
      <c r="DI98" s="103"/>
      <c r="DJ98" s="103"/>
    </row>
    <row r="99" spans="1:114" s="12" customFormat="1" ht="12.5" thickTop="1" thickBot="1" x14ac:dyDescent="0.35">
      <c r="A99" s="1"/>
      <c r="B99" s="98" t="s">
        <v>176</v>
      </c>
      <c r="C99" s="99"/>
      <c r="D99" s="99"/>
      <c r="E99" s="99"/>
      <c r="F99" s="99"/>
      <c r="G99" s="99"/>
      <c r="H99" s="99"/>
      <c r="I99" s="99"/>
      <c r="J99" s="99"/>
      <c r="K99" s="99"/>
      <c r="L99" s="100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  <c r="V99" s="101">
        <v>0</v>
      </c>
      <c r="W99" s="101">
        <v>0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v>0</v>
      </c>
      <c r="AD99" s="101">
        <v>0</v>
      </c>
      <c r="AE99" s="101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  <c r="AT99" s="101">
        <v>0</v>
      </c>
      <c r="AU99" s="101"/>
      <c r="AV99" s="101"/>
      <c r="AW99" s="101">
        <v>0</v>
      </c>
      <c r="AX99" s="79">
        <v>0</v>
      </c>
      <c r="AY99" s="102">
        <v>0</v>
      </c>
      <c r="AZ99" s="1"/>
      <c r="BA99" s="14" t="s">
        <v>177</v>
      </c>
      <c r="BB99" s="15"/>
      <c r="BC99" s="15"/>
      <c r="BD99" s="15"/>
      <c r="BE99" s="102">
        <f>BE93+BE94+BE95+BE96+BE97</f>
        <v>3402694</v>
      </c>
      <c r="BF99" s="1"/>
      <c r="BG99" s="14" t="s">
        <v>177</v>
      </c>
      <c r="BH99" s="15"/>
      <c r="BI99" s="15"/>
      <c r="BJ99" s="15"/>
      <c r="BK99" s="102">
        <f>BK93+BK94+BK95+BK96+BK97-BK98</f>
        <v>3402694</v>
      </c>
      <c r="BL99" s="73"/>
      <c r="DI99" s="103"/>
      <c r="DJ99" s="103"/>
    </row>
    <row r="100" spans="1:114" ht="12" thickTop="1" x14ac:dyDescent="0.3"/>
    <row r="101" spans="1:114" x14ac:dyDescent="0.3">
      <c r="BF101" s="73"/>
    </row>
    <row r="102" spans="1:114" x14ac:dyDescent="0.3">
      <c r="BF102" s="105">
        <f>+BE99-BK99</f>
        <v>0</v>
      </c>
    </row>
    <row r="103" spans="1:114" x14ac:dyDescent="0.3">
      <c r="BH103" s="106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topLeftCell="AV79" zoomScale="90" zoomScaleNormal="90" workbookViewId="0">
      <selection activeCell="BH105" sqref="BH104:BH105"/>
    </sheetView>
  </sheetViews>
  <sheetFormatPr baseColWidth="10" defaultColWidth="13.33203125" defaultRowHeight="11.5" x14ac:dyDescent="0.3"/>
  <cols>
    <col min="1" max="1" width="4.33203125" style="1" bestFit="1" customWidth="1"/>
    <col min="2" max="2" width="116.44140625" style="1" bestFit="1" customWidth="1"/>
    <col min="3" max="3" width="12.6640625" style="1" customWidth="1"/>
    <col min="4" max="10" width="11.33203125" style="1" customWidth="1"/>
    <col min="11" max="11" width="16" style="1" customWidth="1"/>
    <col min="12" max="51" width="14.77734375" style="1" customWidth="1"/>
    <col min="52" max="57" width="11.33203125" style="1" customWidth="1"/>
    <col min="58" max="58" width="16.6640625" style="1" bestFit="1" customWidth="1"/>
    <col min="59" max="60" width="11.33203125" style="1" customWidth="1"/>
    <col min="61" max="61" width="12.109375" style="1" customWidth="1"/>
    <col min="62" max="62" width="10.77734375" style="1" bestFit="1" customWidth="1"/>
    <col min="63" max="63" width="13.6640625" style="13" customWidth="1"/>
    <col min="64" max="64" width="21.109375" style="13" bestFit="1" customWidth="1"/>
    <col min="65" max="16384" width="13.33203125" style="1"/>
  </cols>
  <sheetData>
    <row r="1" spans="1:64" x14ac:dyDescent="0.3">
      <c r="G1" s="11" t="s">
        <v>0</v>
      </c>
      <c r="H1" s="11"/>
      <c r="N1" s="12" t="s">
        <v>1</v>
      </c>
    </row>
    <row r="2" spans="1:64" x14ac:dyDescent="0.3">
      <c r="N2" s="12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4" t="s">
        <v>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6"/>
      <c r="BJ4" s="13"/>
      <c r="BK4" s="1"/>
      <c r="BL4" s="1"/>
    </row>
    <row r="5" spans="1:64" ht="65.5" customHeight="1" thickTop="1" x14ac:dyDescent="0.3">
      <c r="A5" s="107" t="s">
        <v>5</v>
      </c>
      <c r="B5" s="108"/>
      <c r="C5" s="3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 t="s">
        <v>13</v>
      </c>
      <c r="K5" s="19" t="s">
        <v>14</v>
      </c>
      <c r="L5" s="2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35</v>
      </c>
      <c r="AG5" s="3" t="s">
        <v>36</v>
      </c>
      <c r="AH5" s="3" t="s">
        <v>37</v>
      </c>
      <c r="AI5" s="3" t="s">
        <v>38</v>
      </c>
      <c r="AJ5" s="3" t="s">
        <v>39</v>
      </c>
      <c r="AK5" s="3" t="s">
        <v>40</v>
      </c>
      <c r="AL5" s="3" t="s">
        <v>41</v>
      </c>
      <c r="AM5" s="3" t="s">
        <v>42</v>
      </c>
      <c r="AN5" s="3" t="s">
        <v>43</v>
      </c>
      <c r="AO5" s="3" t="s">
        <v>44</v>
      </c>
      <c r="AP5" s="3" t="s">
        <v>45</v>
      </c>
      <c r="AQ5" s="3" t="s">
        <v>46</v>
      </c>
      <c r="AR5" s="3" t="s">
        <v>47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19" t="s">
        <v>53</v>
      </c>
      <c r="AY5" s="20" t="s">
        <v>54</v>
      </c>
      <c r="AZ5" s="21" t="s">
        <v>55</v>
      </c>
      <c r="BK5" s="1"/>
      <c r="BL5" s="1"/>
    </row>
    <row r="6" spans="1:64" ht="15" customHeight="1" x14ac:dyDescent="0.3">
      <c r="A6" s="109"/>
      <c r="B6" s="110"/>
      <c r="C6" s="22"/>
      <c r="D6" s="23"/>
      <c r="E6" s="23"/>
      <c r="F6" s="23"/>
      <c r="G6" s="23"/>
      <c r="H6" s="23"/>
      <c r="I6" s="23"/>
      <c r="J6" s="23"/>
      <c r="K6" s="23"/>
      <c r="L6" s="2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5"/>
      <c r="AY6" s="26"/>
      <c r="AZ6" s="27"/>
      <c r="BK6" s="1"/>
      <c r="BL6" s="1"/>
    </row>
    <row r="7" spans="1:64" ht="15" customHeight="1" thickBot="1" x14ac:dyDescent="0.35">
      <c r="A7" s="111"/>
      <c r="B7" s="112"/>
      <c r="C7" s="28"/>
      <c r="D7" s="29" t="s">
        <v>56</v>
      </c>
      <c r="E7" s="29" t="s">
        <v>57</v>
      </c>
      <c r="F7" s="29" t="s">
        <v>58</v>
      </c>
      <c r="G7" s="29" t="s">
        <v>59</v>
      </c>
      <c r="H7" s="29" t="s">
        <v>60</v>
      </c>
      <c r="I7" s="29" t="s">
        <v>61</v>
      </c>
      <c r="J7" s="29" t="s">
        <v>62</v>
      </c>
      <c r="K7" s="29"/>
      <c r="L7" s="30" t="s">
        <v>63</v>
      </c>
      <c r="M7" s="28" t="s">
        <v>64</v>
      </c>
      <c r="N7" s="28" t="s">
        <v>65</v>
      </c>
      <c r="O7" s="28" t="s">
        <v>66</v>
      </c>
      <c r="P7" s="28" t="s">
        <v>67</v>
      </c>
      <c r="Q7" s="28" t="s">
        <v>68</v>
      </c>
      <c r="R7" s="28" t="s">
        <v>69</v>
      </c>
      <c r="S7" s="28" t="s">
        <v>70</v>
      </c>
      <c r="T7" s="28" t="s">
        <v>71</v>
      </c>
      <c r="U7" s="28" t="s">
        <v>72</v>
      </c>
      <c r="V7" s="28" t="s">
        <v>73</v>
      </c>
      <c r="W7" s="28" t="s">
        <v>74</v>
      </c>
      <c r="X7" s="28" t="s">
        <v>75</v>
      </c>
      <c r="Y7" s="28" t="s">
        <v>76</v>
      </c>
      <c r="Z7" s="28" t="s">
        <v>77</v>
      </c>
      <c r="AA7" s="28" t="s">
        <v>78</v>
      </c>
      <c r="AB7" s="28" t="s">
        <v>79</v>
      </c>
      <c r="AC7" s="28" t="s">
        <v>80</v>
      </c>
      <c r="AD7" s="28" t="s">
        <v>81</v>
      </c>
      <c r="AE7" s="28" t="s">
        <v>82</v>
      </c>
      <c r="AF7" s="28" t="s">
        <v>83</v>
      </c>
      <c r="AG7" s="28" t="s">
        <v>84</v>
      </c>
      <c r="AH7" s="28" t="s">
        <v>85</v>
      </c>
      <c r="AI7" s="28" t="s">
        <v>86</v>
      </c>
      <c r="AJ7" s="28" t="s">
        <v>87</v>
      </c>
      <c r="AK7" s="28" t="s">
        <v>88</v>
      </c>
      <c r="AL7" s="28" t="s">
        <v>89</v>
      </c>
      <c r="AM7" s="28" t="s">
        <v>90</v>
      </c>
      <c r="AN7" s="28" t="s">
        <v>91</v>
      </c>
      <c r="AO7" s="28" t="s">
        <v>92</v>
      </c>
      <c r="AP7" s="28" t="s">
        <v>93</v>
      </c>
      <c r="AQ7" s="28" t="s">
        <v>94</v>
      </c>
      <c r="AR7" s="28" t="s">
        <v>95</v>
      </c>
      <c r="AS7" s="28" t="s">
        <v>96</v>
      </c>
      <c r="AT7" s="28" t="s">
        <v>97</v>
      </c>
      <c r="AU7" s="28" t="s">
        <v>98</v>
      </c>
      <c r="AV7" s="28" t="s">
        <v>99</v>
      </c>
      <c r="AW7" s="28" t="s">
        <v>100</v>
      </c>
      <c r="AX7" s="31"/>
      <c r="AY7" s="26"/>
      <c r="AZ7" s="27"/>
      <c r="BK7" s="1"/>
      <c r="BL7" s="1"/>
    </row>
    <row r="8" spans="1:64" ht="15" customHeight="1" thickTop="1" x14ac:dyDescent="0.3">
      <c r="A8" s="4" t="s">
        <v>63</v>
      </c>
      <c r="B8" s="5" t="s">
        <v>101</v>
      </c>
      <c r="C8" s="32">
        <v>825243</v>
      </c>
      <c r="D8" s="32">
        <v>67518</v>
      </c>
      <c r="E8" s="33">
        <v>30096</v>
      </c>
      <c r="F8" s="33">
        <v>1387</v>
      </c>
      <c r="G8" s="33">
        <v>0</v>
      </c>
      <c r="H8" s="33">
        <v>0</v>
      </c>
      <c r="I8" s="33">
        <v>449</v>
      </c>
      <c r="J8" s="33">
        <v>873</v>
      </c>
      <c r="K8" s="33">
        <v>724920</v>
      </c>
      <c r="L8" s="34">
        <v>702693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/>
      <c r="AV8" s="32"/>
      <c r="AW8" s="32">
        <v>0</v>
      </c>
      <c r="AX8" s="35">
        <v>702693</v>
      </c>
      <c r="AY8" s="36"/>
      <c r="AZ8" s="35">
        <v>22227</v>
      </c>
      <c r="BK8" s="1"/>
      <c r="BL8" s="1"/>
    </row>
    <row r="9" spans="1:64" ht="15" customHeight="1" x14ac:dyDescent="0.3">
      <c r="A9" s="6" t="s">
        <v>64</v>
      </c>
      <c r="B9" s="7" t="s">
        <v>102</v>
      </c>
      <c r="C9" s="32">
        <v>173405</v>
      </c>
      <c r="D9" s="32">
        <v>16188</v>
      </c>
      <c r="E9" s="33">
        <v>2069</v>
      </c>
      <c r="F9" s="33">
        <v>15</v>
      </c>
      <c r="G9" s="33">
        <v>0</v>
      </c>
      <c r="H9" s="33">
        <v>0</v>
      </c>
      <c r="I9" s="33">
        <v>0</v>
      </c>
      <c r="J9" s="33">
        <v>87</v>
      </c>
      <c r="K9" s="33">
        <v>155046</v>
      </c>
      <c r="L9" s="34">
        <v>0</v>
      </c>
      <c r="M9" s="32">
        <v>151634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/>
      <c r="AV9" s="32"/>
      <c r="AW9" s="32">
        <v>0</v>
      </c>
      <c r="AX9" s="35">
        <v>151634</v>
      </c>
      <c r="AY9" s="37"/>
      <c r="AZ9" s="35">
        <v>3412</v>
      </c>
      <c r="BK9" s="1"/>
      <c r="BL9" s="1"/>
    </row>
    <row r="10" spans="1:64" ht="15" customHeight="1" x14ac:dyDescent="0.3">
      <c r="A10" s="6" t="s">
        <v>65</v>
      </c>
      <c r="B10" s="7" t="s">
        <v>103</v>
      </c>
      <c r="C10" s="32">
        <v>55820</v>
      </c>
      <c r="D10" s="32">
        <v>4951</v>
      </c>
      <c r="E10" s="33">
        <v>1492</v>
      </c>
      <c r="F10" s="33">
        <v>66</v>
      </c>
      <c r="G10" s="33">
        <v>0</v>
      </c>
      <c r="H10" s="33">
        <v>0</v>
      </c>
      <c r="I10" s="33">
        <v>4</v>
      </c>
      <c r="J10" s="33">
        <v>8</v>
      </c>
      <c r="K10" s="33">
        <v>49300</v>
      </c>
      <c r="L10" s="34">
        <v>0</v>
      </c>
      <c r="M10" s="32">
        <v>0</v>
      </c>
      <c r="N10" s="32">
        <v>48986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/>
      <c r="AV10" s="32"/>
      <c r="AW10" s="32">
        <v>0</v>
      </c>
      <c r="AX10" s="35">
        <v>48986</v>
      </c>
      <c r="AY10" s="37"/>
      <c r="AZ10" s="35">
        <v>314</v>
      </c>
      <c r="BK10" s="1"/>
      <c r="BL10" s="1"/>
    </row>
    <row r="11" spans="1:64" ht="15" customHeight="1" x14ac:dyDescent="0.3">
      <c r="A11" s="6" t="s">
        <v>66</v>
      </c>
      <c r="B11" s="7" t="s">
        <v>104</v>
      </c>
      <c r="C11" s="32">
        <v>32246</v>
      </c>
      <c r="D11" s="32">
        <v>3468</v>
      </c>
      <c r="E11" s="33">
        <v>1012</v>
      </c>
      <c r="F11" s="33">
        <v>270</v>
      </c>
      <c r="G11" s="33">
        <v>0</v>
      </c>
      <c r="H11" s="33">
        <v>0</v>
      </c>
      <c r="I11" s="33">
        <v>0</v>
      </c>
      <c r="J11" s="33">
        <v>14</v>
      </c>
      <c r="K11" s="33">
        <v>27482</v>
      </c>
      <c r="L11" s="34">
        <v>0</v>
      </c>
      <c r="M11" s="32">
        <v>0</v>
      </c>
      <c r="N11" s="32">
        <v>0</v>
      </c>
      <c r="O11" s="32">
        <v>27450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/>
      <c r="AV11" s="32"/>
      <c r="AW11" s="32">
        <v>0</v>
      </c>
      <c r="AX11" s="35">
        <v>27450</v>
      </c>
      <c r="AY11" s="37"/>
      <c r="AZ11" s="35">
        <v>32</v>
      </c>
      <c r="BK11" s="1"/>
      <c r="BL11" s="1"/>
    </row>
    <row r="12" spans="1:64" ht="15" customHeight="1" x14ac:dyDescent="0.3">
      <c r="A12" s="6" t="s">
        <v>67</v>
      </c>
      <c r="B12" s="7" t="s">
        <v>105</v>
      </c>
      <c r="C12" s="32">
        <v>119881</v>
      </c>
      <c r="D12" s="32">
        <v>8898</v>
      </c>
      <c r="E12" s="33">
        <v>3439</v>
      </c>
      <c r="F12" s="33">
        <v>588</v>
      </c>
      <c r="G12" s="33">
        <v>0</v>
      </c>
      <c r="H12" s="33">
        <v>0</v>
      </c>
      <c r="I12" s="33">
        <v>3</v>
      </c>
      <c r="J12" s="33">
        <v>472</v>
      </c>
      <c r="K12" s="33">
        <v>106481</v>
      </c>
      <c r="L12" s="34">
        <v>0</v>
      </c>
      <c r="M12" s="32">
        <v>0</v>
      </c>
      <c r="N12" s="32">
        <v>0</v>
      </c>
      <c r="O12" s="32">
        <v>0</v>
      </c>
      <c r="P12" s="32">
        <v>86884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4678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/>
      <c r="AV12" s="32"/>
      <c r="AW12" s="32">
        <v>0</v>
      </c>
      <c r="AX12" s="35">
        <v>91562</v>
      </c>
      <c r="AY12" s="37"/>
      <c r="AZ12" s="35">
        <v>14919</v>
      </c>
      <c r="BK12" s="1"/>
      <c r="BL12" s="1"/>
    </row>
    <row r="13" spans="1:64" ht="15" customHeight="1" x14ac:dyDescent="0.3">
      <c r="A13" s="6" t="s">
        <v>68</v>
      </c>
      <c r="B13" s="7" t="s">
        <v>106</v>
      </c>
      <c r="C13" s="32">
        <v>772948</v>
      </c>
      <c r="D13" s="32">
        <v>72433</v>
      </c>
      <c r="E13" s="33">
        <v>16500</v>
      </c>
      <c r="F13" s="33">
        <v>26312</v>
      </c>
      <c r="G13" s="33">
        <v>0</v>
      </c>
      <c r="H13" s="33">
        <v>610</v>
      </c>
      <c r="I13" s="33">
        <v>179</v>
      </c>
      <c r="J13" s="33">
        <v>19208</v>
      </c>
      <c r="K13" s="33">
        <v>637706</v>
      </c>
      <c r="L13" s="34">
        <v>0</v>
      </c>
      <c r="M13" s="32">
        <v>0</v>
      </c>
      <c r="N13" s="32">
        <v>0</v>
      </c>
      <c r="O13" s="32">
        <v>0</v>
      </c>
      <c r="P13" s="32">
        <v>0</v>
      </c>
      <c r="Q13" s="32">
        <v>489860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/>
      <c r="AV13" s="32"/>
      <c r="AW13" s="32">
        <v>0</v>
      </c>
      <c r="AX13" s="35">
        <v>489860</v>
      </c>
      <c r="AY13" s="37"/>
      <c r="AZ13" s="35">
        <v>147846</v>
      </c>
      <c r="BK13" s="1"/>
      <c r="BL13" s="1"/>
    </row>
    <row r="14" spans="1:64" ht="15" customHeight="1" x14ac:dyDescent="0.3">
      <c r="A14" s="6" t="s">
        <v>69</v>
      </c>
      <c r="B14" s="7" t="s">
        <v>107</v>
      </c>
      <c r="C14" s="32">
        <v>188008</v>
      </c>
      <c r="D14" s="32">
        <v>14163</v>
      </c>
      <c r="E14" s="33">
        <v>1279</v>
      </c>
      <c r="F14" s="33">
        <v>10701</v>
      </c>
      <c r="G14" s="33">
        <v>0</v>
      </c>
      <c r="H14" s="33">
        <v>7097</v>
      </c>
      <c r="I14" s="33">
        <v>30</v>
      </c>
      <c r="J14" s="33">
        <v>6222</v>
      </c>
      <c r="K14" s="33">
        <v>148516</v>
      </c>
      <c r="L14" s="34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135423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/>
      <c r="AV14" s="32"/>
      <c r="AW14" s="32">
        <v>0</v>
      </c>
      <c r="AX14" s="35">
        <v>135423</v>
      </c>
      <c r="AY14" s="37"/>
      <c r="AZ14" s="35">
        <v>13093</v>
      </c>
      <c r="BK14" s="1"/>
      <c r="BL14" s="1"/>
    </row>
    <row r="15" spans="1:64" ht="15" customHeight="1" x14ac:dyDescent="0.3">
      <c r="A15" s="6" t="s">
        <v>70</v>
      </c>
      <c r="B15" s="7" t="s">
        <v>108</v>
      </c>
      <c r="C15" s="32">
        <v>11963</v>
      </c>
      <c r="D15" s="32">
        <v>540</v>
      </c>
      <c r="E15" s="33">
        <v>130</v>
      </c>
      <c r="F15" s="33">
        <v>2007</v>
      </c>
      <c r="G15" s="33">
        <v>0</v>
      </c>
      <c r="H15" s="33">
        <v>2343</v>
      </c>
      <c r="I15" s="33">
        <v>3</v>
      </c>
      <c r="J15" s="33">
        <v>1782</v>
      </c>
      <c r="K15" s="33">
        <v>5158</v>
      </c>
      <c r="L15" s="34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132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/>
      <c r="AV15" s="32"/>
      <c r="AW15" s="32">
        <v>0</v>
      </c>
      <c r="AX15" s="35">
        <v>132</v>
      </c>
      <c r="AY15" s="37"/>
      <c r="AZ15" s="35">
        <v>5026</v>
      </c>
      <c r="BK15" s="1"/>
      <c r="BL15" s="1"/>
    </row>
    <row r="16" spans="1:64" ht="15" customHeight="1" x14ac:dyDescent="0.3">
      <c r="A16" s="6" t="s">
        <v>71</v>
      </c>
      <c r="B16" s="7" t="s">
        <v>109</v>
      </c>
      <c r="C16" s="32">
        <v>296375</v>
      </c>
      <c r="D16" s="32">
        <v>66298</v>
      </c>
      <c r="E16" s="33">
        <v>1370</v>
      </c>
      <c r="F16" s="33">
        <v>14688</v>
      </c>
      <c r="G16" s="33">
        <v>0</v>
      </c>
      <c r="H16" s="33">
        <v>0</v>
      </c>
      <c r="I16" s="33">
        <v>206</v>
      </c>
      <c r="J16" s="33">
        <v>11592</v>
      </c>
      <c r="K16" s="33">
        <v>202221</v>
      </c>
      <c r="L16" s="34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97893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/>
      <c r="AV16" s="32"/>
      <c r="AW16" s="32">
        <v>0</v>
      </c>
      <c r="AX16" s="35">
        <v>97893</v>
      </c>
      <c r="AY16" s="37"/>
      <c r="AZ16" s="35">
        <v>104328</v>
      </c>
      <c r="BK16" s="1"/>
      <c r="BL16" s="1"/>
    </row>
    <row r="17" spans="1:64" ht="15" customHeight="1" x14ac:dyDescent="0.3">
      <c r="A17" s="6" t="s">
        <v>72</v>
      </c>
      <c r="B17" s="7" t="s">
        <v>110</v>
      </c>
      <c r="C17" s="32">
        <v>170025</v>
      </c>
      <c r="D17" s="32">
        <v>19558</v>
      </c>
      <c r="E17" s="33">
        <v>4119</v>
      </c>
      <c r="F17" s="33">
        <v>1551</v>
      </c>
      <c r="G17" s="33">
        <v>0</v>
      </c>
      <c r="H17" s="33">
        <v>0</v>
      </c>
      <c r="I17" s="33">
        <v>7</v>
      </c>
      <c r="J17" s="33">
        <v>2248</v>
      </c>
      <c r="K17" s="33">
        <v>142542</v>
      </c>
      <c r="L17" s="34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125127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/>
      <c r="AV17" s="32"/>
      <c r="AW17" s="32">
        <v>0</v>
      </c>
      <c r="AX17" s="35">
        <v>125127</v>
      </c>
      <c r="AY17" s="37"/>
      <c r="AZ17" s="35">
        <v>17415</v>
      </c>
      <c r="BK17" s="1"/>
      <c r="BL17" s="1"/>
    </row>
    <row r="18" spans="1:64" ht="15" customHeight="1" x14ac:dyDescent="0.3">
      <c r="A18" s="6" t="s">
        <v>73</v>
      </c>
      <c r="B18" s="7" t="s">
        <v>111</v>
      </c>
      <c r="C18" s="32">
        <v>610467</v>
      </c>
      <c r="D18" s="32">
        <v>62444</v>
      </c>
      <c r="E18" s="33">
        <v>11390</v>
      </c>
      <c r="F18" s="33">
        <v>24769</v>
      </c>
      <c r="G18" s="33">
        <v>-6021</v>
      </c>
      <c r="H18" s="33">
        <v>22093</v>
      </c>
      <c r="I18" s="33">
        <v>281</v>
      </c>
      <c r="J18" s="33">
        <v>12928</v>
      </c>
      <c r="K18" s="33">
        <v>482583</v>
      </c>
      <c r="L18" s="34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132361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/>
      <c r="AV18" s="32"/>
      <c r="AW18" s="32">
        <v>0</v>
      </c>
      <c r="AX18" s="35">
        <v>132361</v>
      </c>
      <c r="AY18" s="37"/>
      <c r="AZ18" s="35">
        <v>350222</v>
      </c>
      <c r="BK18" s="1"/>
      <c r="BL18" s="1"/>
    </row>
    <row r="19" spans="1:64" ht="15" customHeight="1" x14ac:dyDescent="0.3">
      <c r="A19" s="6" t="s">
        <v>74</v>
      </c>
      <c r="B19" s="7" t="s">
        <v>112</v>
      </c>
      <c r="C19" s="32">
        <v>90163</v>
      </c>
      <c r="D19" s="32">
        <v>17460</v>
      </c>
      <c r="E19" s="33">
        <v>1679</v>
      </c>
      <c r="F19" s="33">
        <v>38</v>
      </c>
      <c r="G19" s="33">
        <v>0</v>
      </c>
      <c r="H19" s="33">
        <v>0</v>
      </c>
      <c r="I19" s="33">
        <v>1</v>
      </c>
      <c r="J19" s="33">
        <v>1437</v>
      </c>
      <c r="K19" s="33">
        <v>69548</v>
      </c>
      <c r="L19" s="34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10377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/>
      <c r="AV19" s="32"/>
      <c r="AW19" s="32">
        <v>0</v>
      </c>
      <c r="AX19" s="35">
        <v>10377</v>
      </c>
      <c r="AY19" s="37"/>
      <c r="AZ19" s="35">
        <v>59171</v>
      </c>
      <c r="BK19" s="1"/>
      <c r="BL19" s="1"/>
    </row>
    <row r="20" spans="1:64" ht="15" customHeight="1" x14ac:dyDescent="0.3">
      <c r="A20" s="6" t="s">
        <v>75</v>
      </c>
      <c r="B20" s="7" t="s">
        <v>113</v>
      </c>
      <c r="C20" s="32">
        <v>138166</v>
      </c>
      <c r="D20" s="32">
        <v>6877</v>
      </c>
      <c r="E20" s="33">
        <v>2433</v>
      </c>
      <c r="F20" s="33">
        <v>7098</v>
      </c>
      <c r="G20" s="33">
        <v>0</v>
      </c>
      <c r="H20" s="33">
        <v>0</v>
      </c>
      <c r="I20" s="33">
        <v>20</v>
      </c>
      <c r="J20" s="33">
        <v>3996</v>
      </c>
      <c r="K20" s="33">
        <v>117742</v>
      </c>
      <c r="L20" s="34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88222</v>
      </c>
      <c r="Y20" s="32">
        <v>1900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/>
      <c r="AV20" s="32"/>
      <c r="AW20" s="32">
        <v>0</v>
      </c>
      <c r="AX20" s="35">
        <v>90122</v>
      </c>
      <c r="AY20" s="37"/>
      <c r="AZ20" s="35">
        <v>27620</v>
      </c>
      <c r="BK20" s="1"/>
      <c r="BL20" s="1"/>
    </row>
    <row r="21" spans="1:64" ht="15" customHeight="1" x14ac:dyDescent="0.3">
      <c r="A21" s="6" t="s">
        <v>76</v>
      </c>
      <c r="B21" s="7" t="s">
        <v>114</v>
      </c>
      <c r="C21" s="32">
        <v>264953</v>
      </c>
      <c r="D21" s="32">
        <v>10575</v>
      </c>
      <c r="E21" s="33">
        <v>3589</v>
      </c>
      <c r="F21" s="33">
        <v>16545</v>
      </c>
      <c r="G21" s="33">
        <v>0</v>
      </c>
      <c r="H21" s="33">
        <v>0</v>
      </c>
      <c r="I21" s="33">
        <v>11</v>
      </c>
      <c r="J21" s="33">
        <v>3105</v>
      </c>
      <c r="K21" s="33">
        <v>231128</v>
      </c>
      <c r="L21" s="34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189904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/>
      <c r="AV21" s="32"/>
      <c r="AW21" s="32">
        <v>0</v>
      </c>
      <c r="AX21" s="35">
        <v>189904</v>
      </c>
      <c r="AY21" s="37"/>
      <c r="AZ21" s="35">
        <v>41224</v>
      </c>
      <c r="BK21" s="1"/>
      <c r="BL21" s="1"/>
    </row>
    <row r="22" spans="1:64" ht="15" customHeight="1" x14ac:dyDescent="0.3">
      <c r="A22" s="6" t="s">
        <v>77</v>
      </c>
      <c r="B22" s="7" t="s">
        <v>115</v>
      </c>
      <c r="C22" s="32">
        <v>287397</v>
      </c>
      <c r="D22" s="32">
        <v>22686</v>
      </c>
      <c r="E22" s="33">
        <v>6890</v>
      </c>
      <c r="F22" s="33">
        <v>5847</v>
      </c>
      <c r="G22" s="33">
        <v>0</v>
      </c>
      <c r="H22" s="33">
        <v>0</v>
      </c>
      <c r="I22" s="33">
        <v>731</v>
      </c>
      <c r="J22" s="33">
        <v>11028</v>
      </c>
      <c r="K22" s="33">
        <v>240215</v>
      </c>
      <c r="L22" s="34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62912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/>
      <c r="AV22" s="32"/>
      <c r="AW22" s="32">
        <v>0</v>
      </c>
      <c r="AX22" s="35">
        <v>62912</v>
      </c>
      <c r="AY22" s="37"/>
      <c r="AZ22" s="35">
        <v>177303</v>
      </c>
      <c r="BK22" s="1"/>
      <c r="BL22" s="1"/>
    </row>
    <row r="23" spans="1:64" ht="15" customHeight="1" x14ac:dyDescent="0.3">
      <c r="A23" s="6" t="s">
        <v>78</v>
      </c>
      <c r="B23" s="7" t="s">
        <v>116</v>
      </c>
      <c r="C23" s="32">
        <v>365627</v>
      </c>
      <c r="D23" s="32">
        <v>32754</v>
      </c>
      <c r="E23" s="33">
        <v>1811</v>
      </c>
      <c r="F23" s="33">
        <v>13433</v>
      </c>
      <c r="G23" s="33">
        <v>0</v>
      </c>
      <c r="H23" s="33">
        <v>50</v>
      </c>
      <c r="I23" s="33">
        <v>256</v>
      </c>
      <c r="J23" s="33">
        <v>23069</v>
      </c>
      <c r="K23" s="33">
        <v>294254</v>
      </c>
      <c r="L23" s="34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16485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/>
      <c r="AV23" s="32"/>
      <c r="AW23" s="32">
        <v>0</v>
      </c>
      <c r="AX23" s="35">
        <v>16485</v>
      </c>
      <c r="AY23" s="37"/>
      <c r="AZ23" s="35">
        <v>277769</v>
      </c>
      <c r="BK23" s="1"/>
      <c r="BL23" s="1"/>
    </row>
    <row r="24" spans="1:64" ht="15" customHeight="1" x14ac:dyDescent="0.3">
      <c r="A24" s="6" t="s">
        <v>79</v>
      </c>
      <c r="B24" s="7" t="s">
        <v>117</v>
      </c>
      <c r="C24" s="32">
        <v>108588</v>
      </c>
      <c r="D24" s="32">
        <v>8022</v>
      </c>
      <c r="E24" s="33">
        <v>855</v>
      </c>
      <c r="F24" s="33">
        <v>1927</v>
      </c>
      <c r="G24" s="33">
        <v>0</v>
      </c>
      <c r="H24" s="33">
        <v>0</v>
      </c>
      <c r="I24" s="33">
        <v>11</v>
      </c>
      <c r="J24" s="33">
        <v>1461</v>
      </c>
      <c r="K24" s="33">
        <v>96312</v>
      </c>
      <c r="L24" s="34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87339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/>
      <c r="AV24" s="32"/>
      <c r="AW24" s="32">
        <v>0</v>
      </c>
      <c r="AX24" s="35">
        <v>87339</v>
      </c>
      <c r="AY24" s="37"/>
      <c r="AZ24" s="35">
        <v>8973</v>
      </c>
      <c r="BK24" s="1"/>
      <c r="BL24" s="1"/>
    </row>
    <row r="25" spans="1:64" ht="15" customHeight="1" x14ac:dyDescent="0.3">
      <c r="A25" s="6" t="s">
        <v>80</v>
      </c>
      <c r="B25" s="7" t="s">
        <v>118</v>
      </c>
      <c r="C25" s="32">
        <v>77779</v>
      </c>
      <c r="D25" s="32">
        <v>0</v>
      </c>
      <c r="E25" s="33">
        <v>0</v>
      </c>
      <c r="F25" s="33">
        <v>2464</v>
      </c>
      <c r="G25" s="33">
        <v>0</v>
      </c>
      <c r="H25" s="33">
        <v>0</v>
      </c>
      <c r="I25" s="33">
        <v>4</v>
      </c>
      <c r="J25" s="33">
        <v>201</v>
      </c>
      <c r="K25" s="33">
        <v>75110</v>
      </c>
      <c r="L25" s="34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70425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/>
      <c r="AV25" s="32"/>
      <c r="AW25" s="32">
        <v>0</v>
      </c>
      <c r="AX25" s="35">
        <v>70425</v>
      </c>
      <c r="AY25" s="37"/>
      <c r="AZ25" s="35">
        <v>4685</v>
      </c>
      <c r="BK25" s="1"/>
      <c r="BL25" s="1"/>
    </row>
    <row r="26" spans="1:64" ht="15" customHeight="1" x14ac:dyDescent="0.3">
      <c r="A26" s="6" t="s">
        <v>81</v>
      </c>
      <c r="B26" s="7" t="s">
        <v>119</v>
      </c>
      <c r="C26" s="32">
        <v>250211</v>
      </c>
      <c r="D26" s="32">
        <v>0</v>
      </c>
      <c r="E26" s="33">
        <v>0</v>
      </c>
      <c r="F26" s="33">
        <v>6047</v>
      </c>
      <c r="G26" s="33">
        <v>0</v>
      </c>
      <c r="H26" s="33">
        <v>0</v>
      </c>
      <c r="I26" s="33">
        <v>0</v>
      </c>
      <c r="J26" s="33">
        <v>63</v>
      </c>
      <c r="K26" s="33">
        <v>244101</v>
      </c>
      <c r="L26" s="34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150976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/>
      <c r="AV26" s="32"/>
      <c r="AW26" s="32">
        <v>0</v>
      </c>
      <c r="AX26" s="35">
        <v>150976</v>
      </c>
      <c r="AY26" s="37"/>
      <c r="AZ26" s="35">
        <v>93125</v>
      </c>
      <c r="BK26" s="1"/>
      <c r="BL26" s="1"/>
    </row>
    <row r="27" spans="1:64" ht="15" customHeight="1" x14ac:dyDescent="0.3">
      <c r="A27" s="6" t="s">
        <v>82</v>
      </c>
      <c r="B27" s="7" t="s">
        <v>120</v>
      </c>
      <c r="C27" s="32">
        <v>83762</v>
      </c>
      <c r="D27" s="32">
        <v>0</v>
      </c>
      <c r="E27" s="33">
        <v>0</v>
      </c>
      <c r="F27" s="33">
        <v>240</v>
      </c>
      <c r="G27" s="33">
        <v>0</v>
      </c>
      <c r="H27" s="33">
        <v>0</v>
      </c>
      <c r="I27" s="33">
        <v>0</v>
      </c>
      <c r="J27" s="33">
        <v>0</v>
      </c>
      <c r="K27" s="33">
        <v>83522</v>
      </c>
      <c r="L27" s="34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83522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/>
      <c r="AV27" s="32"/>
      <c r="AW27" s="32">
        <v>0</v>
      </c>
      <c r="AX27" s="35">
        <v>83522</v>
      </c>
      <c r="AY27" s="37"/>
      <c r="AZ27" s="35">
        <v>0</v>
      </c>
      <c r="BK27" s="1"/>
      <c r="BL27" s="1"/>
    </row>
    <row r="28" spans="1:64" ht="15" customHeight="1" x14ac:dyDescent="0.3">
      <c r="A28" s="6" t="s">
        <v>83</v>
      </c>
      <c r="B28" s="7" t="s">
        <v>121</v>
      </c>
      <c r="C28" s="32">
        <v>446573</v>
      </c>
      <c r="D28" s="32">
        <v>0</v>
      </c>
      <c r="E28" s="33">
        <v>0</v>
      </c>
      <c r="F28" s="33">
        <v>2250</v>
      </c>
      <c r="G28" s="33">
        <v>0</v>
      </c>
      <c r="H28" s="33">
        <v>0</v>
      </c>
      <c r="I28" s="33">
        <v>0</v>
      </c>
      <c r="J28" s="33">
        <v>0</v>
      </c>
      <c r="K28" s="33">
        <v>444305</v>
      </c>
      <c r="L28" s="34">
        <v>0</v>
      </c>
      <c r="M28" s="32">
        <v>0</v>
      </c>
      <c r="N28" s="32">
        <v>40</v>
      </c>
      <c r="O28" s="32">
        <v>0</v>
      </c>
      <c r="P28" s="32">
        <v>0</v>
      </c>
      <c r="Q28" s="32">
        <v>395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4</v>
      </c>
      <c r="AA28" s="32">
        <v>0</v>
      </c>
      <c r="AB28" s="32">
        <v>0</v>
      </c>
      <c r="AC28" s="32">
        <v>31</v>
      </c>
      <c r="AD28" s="32">
        <v>10552</v>
      </c>
      <c r="AE28" s="32">
        <v>878</v>
      </c>
      <c r="AF28" s="32">
        <v>429175</v>
      </c>
      <c r="AG28" s="32">
        <v>491</v>
      </c>
      <c r="AH28" s="32">
        <v>427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6</v>
      </c>
      <c r="AQ28" s="32">
        <v>0</v>
      </c>
      <c r="AR28" s="32">
        <v>0</v>
      </c>
      <c r="AS28" s="32">
        <v>0</v>
      </c>
      <c r="AT28" s="32">
        <v>0</v>
      </c>
      <c r="AU28" s="32"/>
      <c r="AV28" s="32"/>
      <c r="AW28" s="32">
        <v>0</v>
      </c>
      <c r="AX28" s="35">
        <v>441999</v>
      </c>
      <c r="AY28" s="37"/>
      <c r="AZ28" s="35">
        <v>2306</v>
      </c>
      <c r="BK28" s="1"/>
      <c r="BL28" s="1"/>
    </row>
    <row r="29" spans="1:64" ht="15" customHeight="1" x14ac:dyDescent="0.3">
      <c r="A29" s="6" t="s">
        <v>84</v>
      </c>
      <c r="B29" s="7" t="s">
        <v>122</v>
      </c>
      <c r="C29" s="32">
        <v>30058</v>
      </c>
      <c r="D29" s="32">
        <v>-434837</v>
      </c>
      <c r="E29" s="33">
        <v>0</v>
      </c>
      <c r="F29" s="33">
        <v>27</v>
      </c>
      <c r="G29" s="33">
        <v>0</v>
      </c>
      <c r="H29" s="33">
        <v>0</v>
      </c>
      <c r="I29" s="33">
        <v>0</v>
      </c>
      <c r="J29" s="33">
        <v>0</v>
      </c>
      <c r="K29" s="33">
        <v>464868</v>
      </c>
      <c r="L29" s="34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464868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/>
      <c r="AV29" s="32"/>
      <c r="AW29" s="32">
        <v>0</v>
      </c>
      <c r="AX29" s="35">
        <v>464868</v>
      </c>
      <c r="AY29" s="37"/>
      <c r="AZ29" s="35">
        <v>0</v>
      </c>
      <c r="BK29" s="1"/>
      <c r="BL29" s="1"/>
    </row>
    <row r="30" spans="1:64" ht="15" customHeight="1" x14ac:dyDescent="0.3">
      <c r="A30" s="6" t="s">
        <v>85</v>
      </c>
      <c r="B30" s="7" t="s">
        <v>123</v>
      </c>
      <c r="C30" s="32">
        <v>391496</v>
      </c>
      <c r="D30" s="32">
        <v>0</v>
      </c>
      <c r="E30" s="33">
        <v>-90153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v>481648</v>
      </c>
      <c r="L30" s="34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3898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4011</v>
      </c>
      <c r="AH30" s="32">
        <v>459277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/>
      <c r="AV30" s="32"/>
      <c r="AW30" s="32">
        <v>0</v>
      </c>
      <c r="AX30" s="35">
        <v>467186</v>
      </c>
      <c r="AY30" s="37"/>
      <c r="AZ30" s="35">
        <v>14462</v>
      </c>
      <c r="BK30" s="1"/>
      <c r="BL30" s="1"/>
    </row>
    <row r="31" spans="1:64" ht="15" customHeight="1" x14ac:dyDescent="0.3">
      <c r="A31" s="6" t="s">
        <v>86</v>
      </c>
      <c r="B31" s="7" t="s">
        <v>124</v>
      </c>
      <c r="C31" s="32">
        <v>407746</v>
      </c>
      <c r="D31" s="32">
        <v>0</v>
      </c>
      <c r="E31" s="33">
        <v>0</v>
      </c>
      <c r="F31" s="33">
        <v>692</v>
      </c>
      <c r="G31" s="33">
        <v>0</v>
      </c>
      <c r="H31" s="33">
        <v>0</v>
      </c>
      <c r="I31" s="33">
        <v>0</v>
      </c>
      <c r="J31" s="33">
        <v>0</v>
      </c>
      <c r="K31" s="33">
        <v>407054</v>
      </c>
      <c r="L31" s="34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407054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/>
      <c r="AV31" s="32"/>
      <c r="AW31" s="32">
        <v>0</v>
      </c>
      <c r="AX31" s="35">
        <v>407054</v>
      </c>
      <c r="AY31" s="37"/>
      <c r="AZ31" s="35">
        <v>0</v>
      </c>
      <c r="BK31" s="1"/>
      <c r="BL31" s="1"/>
    </row>
    <row r="32" spans="1:64" ht="15" customHeight="1" x14ac:dyDescent="0.3">
      <c r="A32" s="6" t="s">
        <v>87</v>
      </c>
      <c r="B32" s="7" t="s">
        <v>125</v>
      </c>
      <c r="C32" s="32">
        <v>316697</v>
      </c>
      <c r="D32" s="32">
        <v>4</v>
      </c>
      <c r="E32" s="33">
        <v>0</v>
      </c>
      <c r="F32" s="33">
        <v>34709</v>
      </c>
      <c r="G32" s="33">
        <v>0</v>
      </c>
      <c r="H32" s="33">
        <v>0</v>
      </c>
      <c r="I32" s="33">
        <v>2</v>
      </c>
      <c r="J32" s="33">
        <v>271</v>
      </c>
      <c r="K32" s="33">
        <v>281711</v>
      </c>
      <c r="L32" s="34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269307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/>
      <c r="AV32" s="32"/>
      <c r="AW32" s="32">
        <v>0</v>
      </c>
      <c r="AX32" s="35">
        <v>269307</v>
      </c>
      <c r="AY32" s="37"/>
      <c r="AZ32" s="35">
        <v>12404</v>
      </c>
      <c r="BK32" s="1"/>
      <c r="BL32" s="1"/>
    </row>
    <row r="33" spans="1:64" ht="15" customHeight="1" x14ac:dyDescent="0.3">
      <c r="A33" s="6" t="s">
        <v>88</v>
      </c>
      <c r="B33" s="7" t="s">
        <v>126</v>
      </c>
      <c r="C33" s="32">
        <v>175139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175139</v>
      </c>
      <c r="L33" s="34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3835</v>
      </c>
      <c r="AI33" s="32">
        <v>0</v>
      </c>
      <c r="AJ33" s="32">
        <v>0</v>
      </c>
      <c r="AK33" s="32">
        <v>153421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/>
      <c r="AV33" s="32"/>
      <c r="AW33" s="32">
        <v>0</v>
      </c>
      <c r="AX33" s="35">
        <v>157256</v>
      </c>
      <c r="AY33" s="37"/>
      <c r="AZ33" s="35">
        <v>17883</v>
      </c>
      <c r="BK33" s="1"/>
      <c r="BL33" s="1"/>
    </row>
    <row r="34" spans="1:64" ht="15" customHeight="1" x14ac:dyDescent="0.3">
      <c r="A34" s="6" t="s">
        <v>89</v>
      </c>
      <c r="B34" s="7" t="s">
        <v>127</v>
      </c>
      <c r="C34" s="32">
        <v>247529</v>
      </c>
      <c r="D34" s="32">
        <v>0</v>
      </c>
      <c r="E34" s="33">
        <v>0</v>
      </c>
      <c r="F34" s="33">
        <v>56</v>
      </c>
      <c r="G34" s="33">
        <v>0</v>
      </c>
      <c r="H34" s="33">
        <v>0</v>
      </c>
      <c r="I34" s="33">
        <v>0</v>
      </c>
      <c r="J34" s="33">
        <v>0</v>
      </c>
      <c r="K34" s="33">
        <v>247472</v>
      </c>
      <c r="L34" s="34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2289</v>
      </c>
      <c r="AI34" s="32">
        <v>0</v>
      </c>
      <c r="AJ34" s="32">
        <v>0</v>
      </c>
      <c r="AK34" s="32">
        <v>2116</v>
      </c>
      <c r="AL34" s="32">
        <v>243067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/>
      <c r="AV34" s="32"/>
      <c r="AW34" s="32">
        <v>0</v>
      </c>
      <c r="AX34" s="35">
        <v>247472</v>
      </c>
      <c r="AY34" s="37"/>
      <c r="AZ34" s="35">
        <v>0</v>
      </c>
      <c r="BK34" s="1"/>
      <c r="BL34" s="1"/>
    </row>
    <row r="35" spans="1:64" ht="15" customHeight="1" x14ac:dyDescent="0.3">
      <c r="A35" s="6" t="s">
        <v>90</v>
      </c>
      <c r="B35" s="7" t="s">
        <v>128</v>
      </c>
      <c r="C35" s="32">
        <v>308927</v>
      </c>
      <c r="D35" s="32">
        <v>0</v>
      </c>
      <c r="E35" s="33">
        <v>0</v>
      </c>
      <c r="F35" s="33">
        <v>264</v>
      </c>
      <c r="G35" s="33">
        <v>0</v>
      </c>
      <c r="H35" s="33">
        <v>0</v>
      </c>
      <c r="I35" s="33">
        <v>0</v>
      </c>
      <c r="J35" s="33">
        <v>0</v>
      </c>
      <c r="K35" s="33">
        <v>308658</v>
      </c>
      <c r="L35" s="34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220</v>
      </c>
      <c r="AL35" s="32">
        <v>0</v>
      </c>
      <c r="AM35" s="32">
        <v>303012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/>
      <c r="AV35" s="32"/>
      <c r="AW35" s="32">
        <v>0</v>
      </c>
      <c r="AX35" s="35">
        <v>303240</v>
      </c>
      <c r="AY35" s="37"/>
      <c r="AZ35" s="35">
        <v>5418</v>
      </c>
      <c r="BK35" s="1"/>
      <c r="BL35" s="1"/>
    </row>
    <row r="36" spans="1:64" ht="15" customHeight="1" x14ac:dyDescent="0.3">
      <c r="A36" s="6" t="s">
        <v>91</v>
      </c>
      <c r="B36" s="7" t="s">
        <v>129</v>
      </c>
      <c r="C36" s="32">
        <v>144214</v>
      </c>
      <c r="D36" s="32">
        <v>0</v>
      </c>
      <c r="E36" s="33">
        <v>0</v>
      </c>
      <c r="F36" s="33">
        <v>12</v>
      </c>
      <c r="G36" s="33">
        <v>0</v>
      </c>
      <c r="H36" s="33">
        <v>0</v>
      </c>
      <c r="I36" s="33">
        <v>0</v>
      </c>
      <c r="J36" s="33">
        <v>0</v>
      </c>
      <c r="K36" s="33">
        <v>144202</v>
      </c>
      <c r="L36" s="34">
        <v>0</v>
      </c>
      <c r="M36" s="32">
        <v>0</v>
      </c>
      <c r="N36" s="32">
        <v>0</v>
      </c>
      <c r="O36" s="32">
        <v>0</v>
      </c>
      <c r="P36" s="32">
        <v>3288</v>
      </c>
      <c r="Q36" s="32">
        <v>0</v>
      </c>
      <c r="R36" s="32">
        <v>1748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8136</v>
      </c>
      <c r="AE36" s="32">
        <v>2091</v>
      </c>
      <c r="AF36" s="32">
        <v>2551</v>
      </c>
      <c r="AG36" s="32">
        <v>0</v>
      </c>
      <c r="AH36" s="32">
        <v>2370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124018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/>
      <c r="AV36" s="32"/>
      <c r="AW36" s="32">
        <v>0</v>
      </c>
      <c r="AX36" s="35">
        <v>144202</v>
      </c>
      <c r="AY36" s="37"/>
      <c r="AZ36" s="35">
        <v>0</v>
      </c>
      <c r="BK36" s="1"/>
      <c r="BL36" s="1"/>
    </row>
    <row r="37" spans="1:64" ht="15" customHeight="1" x14ac:dyDescent="0.3">
      <c r="A37" s="6" t="s">
        <v>92</v>
      </c>
      <c r="B37" s="7" t="s">
        <v>130</v>
      </c>
      <c r="C37" s="32">
        <v>305759</v>
      </c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305759</v>
      </c>
      <c r="L37" s="34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305759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/>
      <c r="AV37" s="32"/>
      <c r="AW37" s="32">
        <v>0</v>
      </c>
      <c r="AX37" s="35">
        <v>305759</v>
      </c>
      <c r="AY37" s="37"/>
      <c r="AZ37" s="35">
        <v>0</v>
      </c>
      <c r="BK37" s="1"/>
      <c r="BL37" s="1"/>
    </row>
    <row r="38" spans="1:64" ht="15" customHeight="1" x14ac:dyDescent="0.3">
      <c r="A38" s="6" t="s">
        <v>93</v>
      </c>
      <c r="B38" s="7" t="s">
        <v>131</v>
      </c>
      <c r="C38" s="32">
        <v>192016</v>
      </c>
      <c r="D38" s="32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192016</v>
      </c>
      <c r="L38" s="34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190529</v>
      </c>
      <c r="AQ38" s="32">
        <v>0</v>
      </c>
      <c r="AR38" s="32">
        <v>0</v>
      </c>
      <c r="AS38" s="32">
        <v>0</v>
      </c>
      <c r="AT38" s="32">
        <v>0</v>
      </c>
      <c r="AU38" s="32"/>
      <c r="AV38" s="32"/>
      <c r="AW38" s="32">
        <v>0</v>
      </c>
      <c r="AX38" s="35">
        <v>190529</v>
      </c>
      <c r="AY38" s="37"/>
      <c r="AZ38" s="35">
        <v>1487</v>
      </c>
      <c r="BK38" s="1"/>
      <c r="BL38" s="1"/>
    </row>
    <row r="39" spans="1:64" ht="15" customHeight="1" x14ac:dyDescent="0.3">
      <c r="A39" s="6" t="s">
        <v>94</v>
      </c>
      <c r="B39" s="7" t="s">
        <v>132</v>
      </c>
      <c r="C39" s="32">
        <v>120255</v>
      </c>
      <c r="D39" s="32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120255</v>
      </c>
      <c r="L39" s="34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120255</v>
      </c>
      <c r="AR39" s="32">
        <v>0</v>
      </c>
      <c r="AS39" s="32">
        <v>0</v>
      </c>
      <c r="AT39" s="32">
        <v>0</v>
      </c>
      <c r="AU39" s="32"/>
      <c r="AV39" s="32"/>
      <c r="AW39" s="32">
        <v>0</v>
      </c>
      <c r="AX39" s="35">
        <v>120255</v>
      </c>
      <c r="AY39" s="37"/>
      <c r="AZ39" s="35">
        <v>0</v>
      </c>
      <c r="BK39" s="1"/>
      <c r="BL39" s="1"/>
    </row>
    <row r="40" spans="1:64" ht="15" customHeight="1" x14ac:dyDescent="0.3">
      <c r="A40" s="6" t="s">
        <v>95</v>
      </c>
      <c r="B40" s="7" t="s">
        <v>133</v>
      </c>
      <c r="C40" s="32">
        <v>41659</v>
      </c>
      <c r="D40" s="32">
        <v>0</v>
      </c>
      <c r="E40" s="33">
        <v>0</v>
      </c>
      <c r="F40" s="33">
        <v>133</v>
      </c>
      <c r="G40" s="33">
        <v>0</v>
      </c>
      <c r="H40" s="33">
        <v>253</v>
      </c>
      <c r="I40" s="33">
        <v>0</v>
      </c>
      <c r="J40" s="33">
        <v>94</v>
      </c>
      <c r="K40" s="33">
        <v>41179</v>
      </c>
      <c r="L40" s="34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41090</v>
      </c>
      <c r="AS40" s="32">
        <v>0</v>
      </c>
      <c r="AT40" s="32">
        <v>0</v>
      </c>
      <c r="AU40" s="32"/>
      <c r="AV40" s="32"/>
      <c r="AW40" s="32">
        <v>0</v>
      </c>
      <c r="AX40" s="35">
        <v>41090</v>
      </c>
      <c r="AY40" s="37"/>
      <c r="AZ40" s="35">
        <v>89</v>
      </c>
      <c r="BK40" s="1"/>
      <c r="BL40" s="1"/>
    </row>
    <row r="41" spans="1:64" ht="15" customHeight="1" x14ac:dyDescent="0.3">
      <c r="A41" s="6" t="s">
        <v>96</v>
      </c>
      <c r="B41" s="7" t="s">
        <v>134</v>
      </c>
      <c r="C41" s="32">
        <v>103226</v>
      </c>
      <c r="D41" s="32">
        <v>0</v>
      </c>
      <c r="E41" s="33">
        <v>0</v>
      </c>
      <c r="F41" s="33">
        <v>4684</v>
      </c>
      <c r="G41" s="33">
        <v>0</v>
      </c>
      <c r="H41" s="33">
        <v>0</v>
      </c>
      <c r="I41" s="33">
        <v>0</v>
      </c>
      <c r="J41" s="33">
        <v>0</v>
      </c>
      <c r="K41" s="33">
        <v>98542</v>
      </c>
      <c r="L41" s="34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98542</v>
      </c>
      <c r="AT41" s="32">
        <v>0</v>
      </c>
      <c r="AU41" s="32"/>
      <c r="AV41" s="32"/>
      <c r="AW41" s="32">
        <v>0</v>
      </c>
      <c r="AX41" s="35">
        <v>98542</v>
      </c>
      <c r="AY41" s="37"/>
      <c r="AZ41" s="35">
        <v>0</v>
      </c>
      <c r="BK41" s="1"/>
      <c r="BL41" s="1"/>
    </row>
    <row r="42" spans="1:64" ht="15" customHeight="1" x14ac:dyDescent="0.3">
      <c r="A42" s="6" t="s">
        <v>97</v>
      </c>
      <c r="B42" s="7" t="s">
        <v>135</v>
      </c>
      <c r="C42" s="32">
        <v>6526</v>
      </c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6526</v>
      </c>
      <c r="L42" s="34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6526</v>
      </c>
      <c r="AU42" s="32"/>
      <c r="AV42" s="32"/>
      <c r="AW42" s="32">
        <v>0</v>
      </c>
      <c r="AX42" s="35">
        <v>6526</v>
      </c>
      <c r="AY42" s="37"/>
      <c r="AZ42" s="35">
        <v>0</v>
      </c>
      <c r="BK42" s="1"/>
      <c r="BL42" s="1"/>
    </row>
    <row r="43" spans="1:64" ht="15" customHeight="1" x14ac:dyDescent="0.3">
      <c r="A43" s="6" t="s">
        <v>98</v>
      </c>
      <c r="B43" s="7" t="s">
        <v>136</v>
      </c>
      <c r="C43" s="32">
        <v>0</v>
      </c>
      <c r="D43" s="32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4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/>
      <c r="AV43" s="32"/>
      <c r="AW43" s="32">
        <v>0</v>
      </c>
      <c r="AX43" s="35">
        <v>0</v>
      </c>
      <c r="AY43" s="37"/>
      <c r="AZ43" s="35">
        <v>0</v>
      </c>
      <c r="BK43" s="1"/>
      <c r="BL43" s="1"/>
    </row>
    <row r="44" spans="1:64" ht="15" customHeight="1" x14ac:dyDescent="0.3">
      <c r="A44" s="6" t="s">
        <v>99</v>
      </c>
      <c r="B44" s="7" t="s">
        <v>51</v>
      </c>
      <c r="C44" s="32">
        <v>20585</v>
      </c>
      <c r="D44" s="32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20585</v>
      </c>
      <c r="L44" s="34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/>
      <c r="AV44" s="32"/>
      <c r="AW44" s="32">
        <v>0</v>
      </c>
      <c r="AX44" s="35">
        <v>0</v>
      </c>
      <c r="AY44" s="37"/>
      <c r="AZ44" s="35">
        <v>20585</v>
      </c>
      <c r="BK44" s="1"/>
      <c r="BL44" s="1"/>
    </row>
    <row r="45" spans="1:64" ht="15" customHeight="1" thickBot="1" x14ac:dyDescent="0.35">
      <c r="A45" s="8" t="s">
        <v>100</v>
      </c>
      <c r="B45" s="9" t="s">
        <v>137</v>
      </c>
      <c r="C45" s="32">
        <v>0</v>
      </c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/>
      <c r="AV45" s="32"/>
      <c r="AW45" s="32">
        <v>0</v>
      </c>
      <c r="AX45" s="35">
        <v>0</v>
      </c>
      <c r="AY45" s="37"/>
      <c r="AZ45" s="35">
        <v>0</v>
      </c>
      <c r="BK45" s="1"/>
      <c r="BL45" s="1"/>
    </row>
    <row r="46" spans="1:64" s="44" customFormat="1" ht="21.75" customHeight="1" thickTop="1" thickBot="1" x14ac:dyDescent="0.35">
      <c r="A46" s="38"/>
      <c r="B46" s="39">
        <v>0</v>
      </c>
      <c r="C46" s="40">
        <v>8181432</v>
      </c>
      <c r="D46" s="40">
        <v>0</v>
      </c>
      <c r="E46" s="40">
        <v>0</v>
      </c>
      <c r="F46" s="40">
        <v>178844</v>
      </c>
      <c r="G46" s="40">
        <v>-6021</v>
      </c>
      <c r="H46" s="40">
        <v>32446</v>
      </c>
      <c r="I46" s="40">
        <v>2197</v>
      </c>
      <c r="J46" s="40">
        <v>100160</v>
      </c>
      <c r="K46" s="41">
        <v>7873806</v>
      </c>
      <c r="L46" s="42">
        <v>702693</v>
      </c>
      <c r="M46" s="42">
        <v>151634</v>
      </c>
      <c r="N46" s="42">
        <v>49026</v>
      </c>
      <c r="O46" s="42">
        <v>27450</v>
      </c>
      <c r="P46" s="42">
        <v>90172</v>
      </c>
      <c r="Q46" s="42">
        <v>490255</v>
      </c>
      <c r="R46" s="42">
        <v>137171</v>
      </c>
      <c r="S46" s="42">
        <v>132</v>
      </c>
      <c r="T46" s="42">
        <v>97893</v>
      </c>
      <c r="U46" s="42">
        <v>125127</v>
      </c>
      <c r="V46" s="42">
        <v>132361</v>
      </c>
      <c r="W46" s="42">
        <v>10377</v>
      </c>
      <c r="X46" s="42">
        <v>88222</v>
      </c>
      <c r="Y46" s="42">
        <v>200380</v>
      </c>
      <c r="Z46" s="42">
        <v>62916</v>
      </c>
      <c r="AA46" s="42">
        <v>16485</v>
      </c>
      <c r="AB46" s="42">
        <v>87339</v>
      </c>
      <c r="AC46" s="42">
        <v>70456</v>
      </c>
      <c r="AD46" s="42">
        <v>169664</v>
      </c>
      <c r="AE46" s="42">
        <v>86491</v>
      </c>
      <c r="AF46" s="42">
        <v>431726</v>
      </c>
      <c r="AG46" s="42">
        <v>469370</v>
      </c>
      <c r="AH46" s="42">
        <v>468198</v>
      </c>
      <c r="AI46" s="42">
        <v>407054</v>
      </c>
      <c r="AJ46" s="42">
        <v>269307</v>
      </c>
      <c r="AK46" s="42">
        <v>155765</v>
      </c>
      <c r="AL46" s="42">
        <v>243067</v>
      </c>
      <c r="AM46" s="42">
        <v>303012</v>
      </c>
      <c r="AN46" s="42">
        <v>124018</v>
      </c>
      <c r="AO46" s="42">
        <v>305759</v>
      </c>
      <c r="AP46" s="42">
        <v>190535</v>
      </c>
      <c r="AQ46" s="42">
        <v>120255</v>
      </c>
      <c r="AR46" s="42">
        <v>41090</v>
      </c>
      <c r="AS46" s="42">
        <v>98542</v>
      </c>
      <c r="AT46" s="42">
        <v>6526</v>
      </c>
      <c r="AU46" s="42"/>
      <c r="AV46" s="42"/>
      <c r="AW46" s="42">
        <v>0</v>
      </c>
      <c r="AX46" s="42">
        <v>6430468</v>
      </c>
      <c r="AY46" s="43">
        <v>0</v>
      </c>
      <c r="AZ46" s="41">
        <v>1443338</v>
      </c>
      <c r="BA46" s="1"/>
      <c r="BB46" s="1"/>
      <c r="BC46" s="1"/>
      <c r="BD46" s="1"/>
      <c r="BE46" s="1"/>
      <c r="BF46" s="1"/>
      <c r="BG46" s="1"/>
      <c r="BH46" s="1"/>
      <c r="BI46" s="1"/>
    </row>
    <row r="47" spans="1:64" s="44" customFormat="1" ht="21.75" customHeight="1" thickTop="1" thickBot="1" x14ac:dyDescent="0.3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6"/>
      <c r="BH47" s="46"/>
    </row>
    <row r="48" spans="1:64" ht="12.5" thickTop="1" thickBot="1" x14ac:dyDescent="0.35">
      <c r="L48" s="14" t="s">
        <v>138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6"/>
      <c r="BJ48" s="13"/>
      <c r="BK48" s="1"/>
      <c r="BL48" s="1"/>
    </row>
    <row r="49" spans="1:64" ht="116" thickTop="1" thickBot="1" x14ac:dyDescent="0.35">
      <c r="A49" s="107" t="s">
        <v>139</v>
      </c>
      <c r="B49" s="108"/>
      <c r="C49" s="17" t="s">
        <v>140</v>
      </c>
      <c r="D49" s="17" t="s">
        <v>7</v>
      </c>
      <c r="E49" s="17" t="s">
        <v>8</v>
      </c>
      <c r="F49" s="17" t="s">
        <v>9</v>
      </c>
      <c r="G49" s="17" t="s">
        <v>10</v>
      </c>
      <c r="H49" s="17" t="s">
        <v>11</v>
      </c>
      <c r="I49" s="17" t="s">
        <v>12</v>
      </c>
      <c r="J49" s="18" t="s">
        <v>13</v>
      </c>
      <c r="K49" s="19" t="s">
        <v>14</v>
      </c>
      <c r="L49" s="2" t="s">
        <v>15</v>
      </c>
      <c r="M49" s="3" t="s">
        <v>16</v>
      </c>
      <c r="N49" s="3" t="s">
        <v>17</v>
      </c>
      <c r="O49" s="3" t="s">
        <v>18</v>
      </c>
      <c r="P49" s="3" t="s">
        <v>19</v>
      </c>
      <c r="Q49" s="3" t="s">
        <v>20</v>
      </c>
      <c r="R49" s="3" t="s">
        <v>21</v>
      </c>
      <c r="S49" s="3" t="s">
        <v>22</v>
      </c>
      <c r="T49" s="3" t="s">
        <v>23</v>
      </c>
      <c r="U49" s="3" t="s">
        <v>24</v>
      </c>
      <c r="V49" s="3" t="s">
        <v>25</v>
      </c>
      <c r="W49" s="3" t="s">
        <v>26</v>
      </c>
      <c r="X49" s="3" t="s">
        <v>27</v>
      </c>
      <c r="Y49" s="3" t="s">
        <v>28</v>
      </c>
      <c r="Z49" s="3" t="s">
        <v>29</v>
      </c>
      <c r="AA49" s="3" t="s">
        <v>30</v>
      </c>
      <c r="AB49" s="3" t="s">
        <v>31</v>
      </c>
      <c r="AC49" s="3" t="s">
        <v>32</v>
      </c>
      <c r="AD49" s="3" t="s">
        <v>33</v>
      </c>
      <c r="AE49" s="3" t="s">
        <v>34</v>
      </c>
      <c r="AF49" s="3" t="s">
        <v>35</v>
      </c>
      <c r="AG49" s="3" t="s">
        <v>36</v>
      </c>
      <c r="AH49" s="3" t="s">
        <v>37</v>
      </c>
      <c r="AI49" s="3" t="s">
        <v>38</v>
      </c>
      <c r="AJ49" s="3" t="s">
        <v>39</v>
      </c>
      <c r="AK49" s="3" t="s">
        <v>40</v>
      </c>
      <c r="AL49" s="3" t="s">
        <v>41</v>
      </c>
      <c r="AM49" s="3" t="s">
        <v>42</v>
      </c>
      <c r="AN49" s="3" t="s">
        <v>43</v>
      </c>
      <c r="AO49" s="3" t="s">
        <v>44</v>
      </c>
      <c r="AP49" s="3" t="s">
        <v>45</v>
      </c>
      <c r="AQ49" s="3" t="s">
        <v>46</v>
      </c>
      <c r="AR49" s="3" t="s">
        <v>47</v>
      </c>
      <c r="AS49" s="3" t="s">
        <v>48</v>
      </c>
      <c r="AT49" s="3" t="s">
        <v>49</v>
      </c>
      <c r="AU49" s="3" t="s">
        <v>50</v>
      </c>
      <c r="AV49" s="3" t="s">
        <v>51</v>
      </c>
      <c r="AW49" s="3" t="s">
        <v>52</v>
      </c>
      <c r="AX49" s="19" t="s">
        <v>53</v>
      </c>
      <c r="AY49" s="21" t="s">
        <v>141</v>
      </c>
      <c r="AZ49" s="20" t="s">
        <v>142</v>
      </c>
      <c r="BA49" s="47" t="s">
        <v>143</v>
      </c>
      <c r="BB49" s="48"/>
      <c r="BC49" s="49"/>
      <c r="BD49" s="50"/>
      <c r="BE49" s="50"/>
      <c r="BF49" s="50"/>
      <c r="BG49" s="51" t="s">
        <v>144</v>
      </c>
      <c r="BH49" s="17" t="s">
        <v>145</v>
      </c>
      <c r="BI49" s="19" t="s">
        <v>146</v>
      </c>
      <c r="BK49" s="1"/>
      <c r="BL49" s="1"/>
    </row>
    <row r="50" spans="1:64" ht="15" customHeight="1" thickTop="1" x14ac:dyDescent="0.3">
      <c r="A50" s="109"/>
      <c r="B50" s="110"/>
      <c r="C50" s="22"/>
      <c r="D50" s="23"/>
      <c r="E50" s="23"/>
      <c r="F50" s="23"/>
      <c r="G50" s="23"/>
      <c r="H50" s="23"/>
      <c r="I50" s="23"/>
      <c r="J50" s="23"/>
      <c r="K50" s="23"/>
      <c r="L50" s="24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52"/>
      <c r="AY50" s="53"/>
      <c r="AZ50" s="54"/>
      <c r="BA50" s="55" t="s">
        <v>147</v>
      </c>
      <c r="BB50" s="56" t="s">
        <v>148</v>
      </c>
      <c r="BC50" s="57"/>
      <c r="BD50" s="58"/>
      <c r="BE50" s="59" t="s">
        <v>149</v>
      </c>
      <c r="BF50" s="60" t="s">
        <v>150</v>
      </c>
      <c r="BG50" s="23"/>
      <c r="BH50" s="61"/>
      <c r="BI50" s="25"/>
      <c r="BK50" s="1"/>
      <c r="BL50" s="1"/>
    </row>
    <row r="51" spans="1:64" ht="15" customHeight="1" thickBot="1" x14ac:dyDescent="0.35">
      <c r="A51" s="111"/>
      <c r="B51" s="112"/>
      <c r="C51" s="28"/>
      <c r="D51" s="29"/>
      <c r="E51" s="29"/>
      <c r="F51" s="29"/>
      <c r="G51" s="29"/>
      <c r="H51" s="29"/>
      <c r="I51" s="29"/>
      <c r="J51" s="29"/>
      <c r="K51" s="29"/>
      <c r="L51" s="30" t="s">
        <v>63</v>
      </c>
      <c r="M51" s="28" t="s">
        <v>64</v>
      </c>
      <c r="N51" s="28" t="s">
        <v>65</v>
      </c>
      <c r="O51" s="28" t="s">
        <v>66</v>
      </c>
      <c r="P51" s="28" t="s">
        <v>67</v>
      </c>
      <c r="Q51" s="28" t="s">
        <v>68</v>
      </c>
      <c r="R51" s="28" t="s">
        <v>69</v>
      </c>
      <c r="S51" s="28" t="s">
        <v>70</v>
      </c>
      <c r="T51" s="28" t="s">
        <v>71</v>
      </c>
      <c r="U51" s="28" t="s">
        <v>72</v>
      </c>
      <c r="V51" s="28" t="s">
        <v>73</v>
      </c>
      <c r="W51" s="28" t="s">
        <v>74</v>
      </c>
      <c r="X51" s="28" t="s">
        <v>75</v>
      </c>
      <c r="Y51" s="28" t="s">
        <v>76</v>
      </c>
      <c r="Z51" s="28" t="s">
        <v>77</v>
      </c>
      <c r="AA51" s="28" t="s">
        <v>78</v>
      </c>
      <c r="AB51" s="28" t="s">
        <v>79</v>
      </c>
      <c r="AC51" s="28" t="s">
        <v>80</v>
      </c>
      <c r="AD51" s="28" t="s">
        <v>81</v>
      </c>
      <c r="AE51" s="28" t="s">
        <v>82</v>
      </c>
      <c r="AF51" s="28" t="s">
        <v>83</v>
      </c>
      <c r="AG51" s="28" t="s">
        <v>84</v>
      </c>
      <c r="AH51" s="28" t="s">
        <v>85</v>
      </c>
      <c r="AI51" s="28" t="s">
        <v>86</v>
      </c>
      <c r="AJ51" s="28" t="s">
        <v>87</v>
      </c>
      <c r="AK51" s="28" t="s">
        <v>88</v>
      </c>
      <c r="AL51" s="28" t="s">
        <v>89</v>
      </c>
      <c r="AM51" s="28" t="s">
        <v>90</v>
      </c>
      <c r="AN51" s="28" t="s">
        <v>91</v>
      </c>
      <c r="AO51" s="28" t="s">
        <v>92</v>
      </c>
      <c r="AP51" s="28" t="s">
        <v>93</v>
      </c>
      <c r="AQ51" s="28" t="s">
        <v>94</v>
      </c>
      <c r="AR51" s="28" t="s">
        <v>95</v>
      </c>
      <c r="AS51" s="28" t="s">
        <v>96</v>
      </c>
      <c r="AT51" s="28" t="s">
        <v>97</v>
      </c>
      <c r="AU51" s="28" t="s">
        <v>98</v>
      </c>
      <c r="AV51" s="28" t="s">
        <v>99</v>
      </c>
      <c r="AW51" s="28" t="s">
        <v>100</v>
      </c>
      <c r="AX51" s="62"/>
      <c r="AY51" s="63"/>
      <c r="AZ51" s="64"/>
      <c r="BA51" s="65" t="s">
        <v>151</v>
      </c>
      <c r="BB51" s="66" t="s">
        <v>152</v>
      </c>
      <c r="BC51" s="67" t="s">
        <v>153</v>
      </c>
      <c r="BD51" s="68" t="s">
        <v>154</v>
      </c>
      <c r="BE51" s="69" t="s">
        <v>155</v>
      </c>
      <c r="BF51" s="69"/>
      <c r="BG51" s="64"/>
      <c r="BH51" s="70"/>
      <c r="BI51" s="63"/>
      <c r="BK51" s="1"/>
      <c r="BL51" s="1"/>
    </row>
    <row r="52" spans="1:64" ht="12" thickTop="1" x14ac:dyDescent="0.3">
      <c r="A52" s="6" t="s">
        <v>63</v>
      </c>
      <c r="B52" s="10" t="s">
        <v>101</v>
      </c>
      <c r="C52" s="32">
        <v>825243</v>
      </c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163687</v>
      </c>
      <c r="M52" s="32">
        <v>36681</v>
      </c>
      <c r="N52" s="32">
        <v>282</v>
      </c>
      <c r="O52" s="32">
        <v>0</v>
      </c>
      <c r="P52" s="32">
        <v>0</v>
      </c>
      <c r="Q52" s="32">
        <v>138404</v>
      </c>
      <c r="R52" s="32">
        <v>4973</v>
      </c>
      <c r="S52" s="32">
        <v>0</v>
      </c>
      <c r="T52" s="32">
        <v>850</v>
      </c>
      <c r="U52" s="32">
        <v>0</v>
      </c>
      <c r="V52" s="32">
        <v>185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46742</v>
      </c>
      <c r="AJ52" s="32">
        <v>0</v>
      </c>
      <c r="AK52" s="32">
        <v>0</v>
      </c>
      <c r="AL52" s="32">
        <v>0</v>
      </c>
      <c r="AM52" s="32">
        <v>6</v>
      </c>
      <c r="AN52" s="32">
        <v>0</v>
      </c>
      <c r="AO52" s="32">
        <v>0</v>
      </c>
      <c r="AP52" s="32">
        <v>4</v>
      </c>
      <c r="AQ52" s="32">
        <v>0</v>
      </c>
      <c r="AR52" s="32">
        <v>0</v>
      </c>
      <c r="AS52" s="32">
        <v>0</v>
      </c>
      <c r="AT52" s="32">
        <v>0</v>
      </c>
      <c r="AU52" s="32"/>
      <c r="AV52" s="32"/>
      <c r="AW52" s="32">
        <v>0</v>
      </c>
      <c r="AX52" s="71">
        <v>391814</v>
      </c>
      <c r="AY52" s="53"/>
      <c r="AZ52" s="35">
        <v>73187</v>
      </c>
      <c r="BA52" s="72">
        <v>365609</v>
      </c>
      <c r="BB52" s="34">
        <v>365609</v>
      </c>
      <c r="BC52" s="73">
        <v>149020</v>
      </c>
      <c r="BD52" s="33">
        <v>216589</v>
      </c>
      <c r="BE52" s="74">
        <v>0</v>
      </c>
      <c r="BF52" s="74">
        <v>0</v>
      </c>
      <c r="BG52" s="33">
        <v>0</v>
      </c>
      <c r="BH52" s="75">
        <v>-5367</v>
      </c>
      <c r="BI52" s="53"/>
      <c r="BK52" s="1"/>
      <c r="BL52" s="1"/>
    </row>
    <row r="53" spans="1:64" x14ac:dyDescent="0.3">
      <c r="A53" s="6" t="s">
        <v>64</v>
      </c>
      <c r="B53" s="10" t="s">
        <v>102</v>
      </c>
      <c r="C53" s="32">
        <v>173405</v>
      </c>
      <c r="D53" s="32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4">
        <v>543</v>
      </c>
      <c r="M53" s="32">
        <v>1793</v>
      </c>
      <c r="N53" s="32">
        <v>0</v>
      </c>
      <c r="O53" s="32">
        <v>0</v>
      </c>
      <c r="P53" s="32">
        <v>0</v>
      </c>
      <c r="Q53" s="32">
        <v>50357</v>
      </c>
      <c r="R53" s="32">
        <v>0</v>
      </c>
      <c r="S53" s="32">
        <v>0</v>
      </c>
      <c r="T53" s="32">
        <v>11</v>
      </c>
      <c r="U53" s="32">
        <v>0</v>
      </c>
      <c r="V53" s="32">
        <v>0</v>
      </c>
      <c r="W53" s="32">
        <v>16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49193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/>
      <c r="AV53" s="32"/>
      <c r="AW53" s="32">
        <v>0</v>
      </c>
      <c r="AX53" s="71">
        <v>101913</v>
      </c>
      <c r="AY53" s="53"/>
      <c r="AZ53" s="35">
        <v>1126</v>
      </c>
      <c r="BA53" s="72">
        <v>58165</v>
      </c>
      <c r="BB53" s="34">
        <v>58165</v>
      </c>
      <c r="BC53" s="73">
        <v>14289</v>
      </c>
      <c r="BD53" s="33">
        <v>43876</v>
      </c>
      <c r="BE53" s="74">
        <v>0</v>
      </c>
      <c r="BF53" s="74">
        <v>0</v>
      </c>
      <c r="BG53" s="33">
        <v>5881</v>
      </c>
      <c r="BH53" s="75">
        <v>6320</v>
      </c>
      <c r="BI53" s="53"/>
      <c r="BK53" s="1"/>
      <c r="BL53" s="1"/>
    </row>
    <row r="54" spans="1:64" x14ac:dyDescent="0.3">
      <c r="A54" s="6" t="s">
        <v>65</v>
      </c>
      <c r="B54" s="10" t="s">
        <v>103</v>
      </c>
      <c r="C54" s="32">
        <v>55820</v>
      </c>
      <c r="D54" s="32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4">
        <v>0</v>
      </c>
      <c r="M54" s="32">
        <v>214</v>
      </c>
      <c r="N54" s="32">
        <v>1092</v>
      </c>
      <c r="O54" s="32">
        <v>0</v>
      </c>
      <c r="P54" s="32">
        <v>0</v>
      </c>
      <c r="Q54" s="32">
        <v>982</v>
      </c>
      <c r="R54" s="32">
        <v>591</v>
      </c>
      <c r="S54" s="32">
        <v>0</v>
      </c>
      <c r="T54" s="32">
        <v>0</v>
      </c>
      <c r="U54" s="32">
        <v>13746</v>
      </c>
      <c r="V54" s="32">
        <v>11</v>
      </c>
      <c r="W54" s="32">
        <v>75</v>
      </c>
      <c r="X54" s="32">
        <v>0</v>
      </c>
      <c r="Y54" s="32">
        <v>0</v>
      </c>
      <c r="Z54" s="32">
        <v>48</v>
      </c>
      <c r="AA54" s="32">
        <v>0</v>
      </c>
      <c r="AB54" s="32">
        <v>1219</v>
      </c>
      <c r="AC54" s="32">
        <v>0</v>
      </c>
      <c r="AD54" s="32">
        <v>0</v>
      </c>
      <c r="AE54" s="32">
        <v>0</v>
      </c>
      <c r="AF54" s="32">
        <v>2939</v>
      </c>
      <c r="AG54" s="32">
        <v>0</v>
      </c>
      <c r="AH54" s="32">
        <v>0</v>
      </c>
      <c r="AI54" s="32">
        <v>1574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/>
      <c r="AV54" s="32"/>
      <c r="AW54" s="32">
        <v>0</v>
      </c>
      <c r="AX54" s="71">
        <v>22491</v>
      </c>
      <c r="AY54" s="53"/>
      <c r="AZ54" s="35">
        <v>301</v>
      </c>
      <c r="BA54" s="72">
        <v>33044</v>
      </c>
      <c r="BB54" s="34">
        <v>33044</v>
      </c>
      <c r="BC54" s="73">
        <v>10289</v>
      </c>
      <c r="BD54" s="33">
        <v>22755</v>
      </c>
      <c r="BE54" s="74">
        <v>0</v>
      </c>
      <c r="BF54" s="74">
        <v>0</v>
      </c>
      <c r="BG54" s="33">
        <v>0</v>
      </c>
      <c r="BH54" s="75">
        <v>-16</v>
      </c>
      <c r="BI54" s="53"/>
      <c r="BK54" s="1"/>
      <c r="BL54" s="1"/>
    </row>
    <row r="55" spans="1:64" x14ac:dyDescent="0.3">
      <c r="A55" s="6" t="s">
        <v>66</v>
      </c>
      <c r="B55" s="10" t="s">
        <v>104</v>
      </c>
      <c r="C55" s="32">
        <v>32246</v>
      </c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13157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3776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/>
      <c r="AV55" s="32"/>
      <c r="AW55" s="32">
        <v>0</v>
      </c>
      <c r="AX55" s="71">
        <v>16933</v>
      </c>
      <c r="AY55" s="53"/>
      <c r="AZ55" s="35">
        <v>8</v>
      </c>
      <c r="BA55" s="72">
        <v>15274</v>
      </c>
      <c r="BB55" s="34">
        <v>15274</v>
      </c>
      <c r="BC55" s="73">
        <v>960</v>
      </c>
      <c r="BD55" s="33">
        <v>14314</v>
      </c>
      <c r="BE55" s="74">
        <v>0</v>
      </c>
      <c r="BF55" s="74">
        <v>0</v>
      </c>
      <c r="BG55" s="33">
        <v>0</v>
      </c>
      <c r="BH55" s="75">
        <v>31</v>
      </c>
      <c r="BI55" s="53"/>
      <c r="BK55" s="1"/>
      <c r="BL55" s="1"/>
    </row>
    <row r="56" spans="1:64" x14ac:dyDescent="0.3">
      <c r="A56" s="6" t="s">
        <v>67</v>
      </c>
      <c r="B56" s="10" t="s">
        <v>105</v>
      </c>
      <c r="C56" s="32">
        <v>119881</v>
      </c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2">
        <v>0</v>
      </c>
      <c r="N56" s="32">
        <v>0</v>
      </c>
      <c r="O56" s="32">
        <v>0</v>
      </c>
      <c r="P56" s="32">
        <v>1507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2399</v>
      </c>
      <c r="Z56" s="32">
        <v>377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48944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/>
      <c r="AV56" s="32"/>
      <c r="AW56" s="32">
        <v>0</v>
      </c>
      <c r="AX56" s="71">
        <v>53227</v>
      </c>
      <c r="AY56" s="53"/>
      <c r="AZ56" s="35">
        <v>60746</v>
      </c>
      <c r="BA56" s="72">
        <v>307</v>
      </c>
      <c r="BB56" s="34">
        <v>307</v>
      </c>
      <c r="BC56" s="73">
        <v>0</v>
      </c>
      <c r="BD56" s="33">
        <v>307</v>
      </c>
      <c r="BE56" s="74">
        <v>0</v>
      </c>
      <c r="BF56" s="74">
        <v>0</v>
      </c>
      <c r="BG56" s="33">
        <v>0</v>
      </c>
      <c r="BH56" s="75">
        <v>5601</v>
      </c>
      <c r="BI56" s="53"/>
      <c r="BK56" s="1"/>
      <c r="BL56" s="1"/>
    </row>
    <row r="57" spans="1:64" x14ac:dyDescent="0.3">
      <c r="A57" s="6" t="s">
        <v>68</v>
      </c>
      <c r="B57" s="10" t="s">
        <v>106</v>
      </c>
      <c r="C57" s="32">
        <v>772948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2">
        <v>11919</v>
      </c>
      <c r="N57" s="32">
        <v>0</v>
      </c>
      <c r="O57" s="32">
        <v>1329</v>
      </c>
      <c r="P57" s="32">
        <v>0</v>
      </c>
      <c r="Q57" s="32">
        <v>110891</v>
      </c>
      <c r="R57" s="32">
        <v>15453</v>
      </c>
      <c r="S57" s="32">
        <v>0</v>
      </c>
      <c r="T57" s="32">
        <v>591</v>
      </c>
      <c r="U57" s="32">
        <v>0</v>
      </c>
      <c r="V57" s="32">
        <v>10728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132210</v>
      </c>
      <c r="AJ57" s="32">
        <v>0</v>
      </c>
      <c r="AK57" s="32">
        <v>0</v>
      </c>
      <c r="AL57" s="32">
        <v>0</v>
      </c>
      <c r="AM57" s="32">
        <v>2</v>
      </c>
      <c r="AN57" s="32">
        <v>236</v>
      </c>
      <c r="AO57" s="32">
        <v>0</v>
      </c>
      <c r="AP57" s="32">
        <v>15</v>
      </c>
      <c r="AQ57" s="32">
        <v>1</v>
      </c>
      <c r="AR57" s="32">
        <v>0</v>
      </c>
      <c r="AS57" s="32">
        <v>0</v>
      </c>
      <c r="AT57" s="32">
        <v>0</v>
      </c>
      <c r="AU57" s="32"/>
      <c r="AV57" s="32"/>
      <c r="AW57" s="32">
        <v>0</v>
      </c>
      <c r="AX57" s="71">
        <v>283377</v>
      </c>
      <c r="AY57" s="53"/>
      <c r="AZ57" s="35">
        <v>79891</v>
      </c>
      <c r="BA57" s="72">
        <v>358438</v>
      </c>
      <c r="BB57" s="34">
        <v>358438</v>
      </c>
      <c r="BC57" s="73">
        <v>34965</v>
      </c>
      <c r="BD57" s="33">
        <v>323473</v>
      </c>
      <c r="BE57" s="74">
        <v>0</v>
      </c>
      <c r="BF57" s="74">
        <v>0</v>
      </c>
      <c r="BG57" s="33">
        <v>0</v>
      </c>
      <c r="BH57" s="75">
        <v>51242</v>
      </c>
      <c r="BI57" s="53"/>
      <c r="BK57" s="1"/>
      <c r="BL57" s="1"/>
    </row>
    <row r="58" spans="1:64" x14ac:dyDescent="0.3">
      <c r="A58" s="6" t="s">
        <v>69</v>
      </c>
      <c r="B58" s="10" t="s">
        <v>107</v>
      </c>
      <c r="C58" s="32">
        <v>188008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4">
        <v>0</v>
      </c>
      <c r="M58" s="32">
        <v>0</v>
      </c>
      <c r="N58" s="32">
        <v>0</v>
      </c>
      <c r="O58" s="32">
        <v>0</v>
      </c>
      <c r="P58" s="32">
        <v>48</v>
      </c>
      <c r="Q58" s="32">
        <v>614</v>
      </c>
      <c r="R58" s="32">
        <v>15932</v>
      </c>
      <c r="S58" s="32">
        <v>0</v>
      </c>
      <c r="T58" s="32">
        <v>181</v>
      </c>
      <c r="U58" s="32">
        <v>116</v>
      </c>
      <c r="V58" s="32">
        <v>29</v>
      </c>
      <c r="W58" s="32">
        <v>7</v>
      </c>
      <c r="X58" s="32">
        <v>1</v>
      </c>
      <c r="Y58" s="32">
        <v>1</v>
      </c>
      <c r="Z58" s="32">
        <v>8</v>
      </c>
      <c r="AA58" s="32">
        <v>4</v>
      </c>
      <c r="AB58" s="32">
        <v>17</v>
      </c>
      <c r="AC58" s="32">
        <v>1</v>
      </c>
      <c r="AD58" s="32">
        <v>9</v>
      </c>
      <c r="AE58" s="32">
        <v>67</v>
      </c>
      <c r="AF58" s="32">
        <v>42</v>
      </c>
      <c r="AG58" s="32">
        <v>1250</v>
      </c>
      <c r="AH58" s="32">
        <v>459</v>
      </c>
      <c r="AI58" s="32">
        <v>84909</v>
      </c>
      <c r="AJ58" s="32">
        <v>414</v>
      </c>
      <c r="AK58" s="32">
        <v>6</v>
      </c>
      <c r="AL58" s="32">
        <v>319</v>
      </c>
      <c r="AM58" s="32">
        <v>814</v>
      </c>
      <c r="AN58" s="32">
        <v>732</v>
      </c>
      <c r="AO58" s="32">
        <v>266</v>
      </c>
      <c r="AP58" s="32">
        <v>997</v>
      </c>
      <c r="AQ58" s="32">
        <v>29</v>
      </c>
      <c r="AR58" s="32">
        <v>780</v>
      </c>
      <c r="AS58" s="32">
        <v>527</v>
      </c>
      <c r="AT58" s="32">
        <v>0</v>
      </c>
      <c r="AU58" s="32"/>
      <c r="AV58" s="32"/>
      <c r="AW58" s="32">
        <v>0</v>
      </c>
      <c r="AX58" s="71">
        <v>108579</v>
      </c>
      <c r="AY58" s="53"/>
      <c r="AZ58" s="35">
        <v>30023</v>
      </c>
      <c r="BA58" s="72">
        <v>40628</v>
      </c>
      <c r="BB58" s="34">
        <v>40628</v>
      </c>
      <c r="BC58" s="73">
        <v>3034</v>
      </c>
      <c r="BD58" s="33">
        <v>37594</v>
      </c>
      <c r="BE58" s="74">
        <v>0</v>
      </c>
      <c r="BF58" s="74">
        <v>0</v>
      </c>
      <c r="BG58" s="33">
        <v>0</v>
      </c>
      <c r="BH58" s="75">
        <v>8778</v>
      </c>
      <c r="BI58" s="53"/>
      <c r="BK58" s="1"/>
      <c r="BL58" s="1"/>
    </row>
    <row r="59" spans="1:64" x14ac:dyDescent="0.3">
      <c r="A59" s="6" t="s">
        <v>70</v>
      </c>
      <c r="B59" s="10" t="s">
        <v>108</v>
      </c>
      <c r="C59" s="32">
        <v>11963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4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/>
      <c r="AV59" s="32"/>
      <c r="AW59" s="32">
        <v>0</v>
      </c>
      <c r="AX59" s="71">
        <v>0</v>
      </c>
      <c r="AY59" s="53"/>
      <c r="AZ59" s="35">
        <v>167</v>
      </c>
      <c r="BA59" s="72">
        <v>10861</v>
      </c>
      <c r="BB59" s="34">
        <v>10861</v>
      </c>
      <c r="BC59" s="73">
        <v>23</v>
      </c>
      <c r="BD59" s="33">
        <v>10838</v>
      </c>
      <c r="BE59" s="74">
        <v>0</v>
      </c>
      <c r="BF59" s="74">
        <v>0</v>
      </c>
      <c r="BG59" s="33">
        <v>0</v>
      </c>
      <c r="BH59" s="75">
        <v>935</v>
      </c>
      <c r="BI59" s="53"/>
      <c r="BK59" s="1"/>
      <c r="BL59" s="1"/>
    </row>
    <row r="60" spans="1:64" x14ac:dyDescent="0.3">
      <c r="A60" s="6" t="s">
        <v>71</v>
      </c>
      <c r="B60" s="10" t="s">
        <v>109</v>
      </c>
      <c r="C60" s="32">
        <v>296375</v>
      </c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2">
        <v>0</v>
      </c>
      <c r="N60" s="32">
        <v>0</v>
      </c>
      <c r="O60" s="32">
        <v>0</v>
      </c>
      <c r="P60" s="32">
        <v>15</v>
      </c>
      <c r="Q60" s="32">
        <v>0</v>
      </c>
      <c r="R60" s="32">
        <v>0</v>
      </c>
      <c r="S60" s="32">
        <v>0</v>
      </c>
      <c r="T60" s="32">
        <v>61129</v>
      </c>
      <c r="U60" s="32">
        <v>0</v>
      </c>
      <c r="V60" s="32">
        <v>1612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1825</v>
      </c>
      <c r="AC60" s="32">
        <v>70</v>
      </c>
      <c r="AD60" s="32">
        <v>0</v>
      </c>
      <c r="AE60" s="32">
        <v>0</v>
      </c>
      <c r="AF60" s="32">
        <v>9</v>
      </c>
      <c r="AG60" s="32">
        <v>2570</v>
      </c>
      <c r="AH60" s="32">
        <v>0</v>
      </c>
      <c r="AI60" s="32">
        <v>1971</v>
      </c>
      <c r="AJ60" s="32">
        <v>527</v>
      </c>
      <c r="AK60" s="32">
        <v>0</v>
      </c>
      <c r="AL60" s="32">
        <v>1</v>
      </c>
      <c r="AM60" s="32">
        <v>2350</v>
      </c>
      <c r="AN60" s="32">
        <v>2595</v>
      </c>
      <c r="AO60" s="32">
        <v>2342</v>
      </c>
      <c r="AP60" s="32">
        <v>43</v>
      </c>
      <c r="AQ60" s="32">
        <v>9357</v>
      </c>
      <c r="AR60" s="32">
        <v>318</v>
      </c>
      <c r="AS60" s="32">
        <v>2471</v>
      </c>
      <c r="AT60" s="32">
        <v>0</v>
      </c>
      <c r="AU60" s="32"/>
      <c r="AV60" s="32"/>
      <c r="AW60" s="32">
        <v>0</v>
      </c>
      <c r="AX60" s="71">
        <v>89205</v>
      </c>
      <c r="AY60" s="53"/>
      <c r="AZ60" s="35">
        <v>43845</v>
      </c>
      <c r="BA60" s="72">
        <v>148096</v>
      </c>
      <c r="BB60" s="34">
        <v>148096</v>
      </c>
      <c r="BC60" s="73">
        <v>649</v>
      </c>
      <c r="BD60" s="33">
        <v>147447</v>
      </c>
      <c r="BE60" s="74">
        <v>0</v>
      </c>
      <c r="BF60" s="74">
        <v>0</v>
      </c>
      <c r="BG60" s="33">
        <v>0</v>
      </c>
      <c r="BH60" s="75">
        <v>15229</v>
      </c>
      <c r="BI60" s="53"/>
      <c r="BK60" s="1"/>
      <c r="BL60" s="1"/>
    </row>
    <row r="61" spans="1:64" x14ac:dyDescent="0.3">
      <c r="A61" s="6" t="s">
        <v>72</v>
      </c>
      <c r="B61" s="10" t="s">
        <v>110</v>
      </c>
      <c r="C61" s="32">
        <v>170025</v>
      </c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37</v>
      </c>
      <c r="M61" s="32">
        <v>30</v>
      </c>
      <c r="N61" s="32">
        <v>5</v>
      </c>
      <c r="O61" s="32">
        <v>88</v>
      </c>
      <c r="P61" s="32">
        <v>2268</v>
      </c>
      <c r="Q61" s="32">
        <v>1380</v>
      </c>
      <c r="R61" s="32">
        <v>2233</v>
      </c>
      <c r="S61" s="32">
        <v>0</v>
      </c>
      <c r="T61" s="32">
        <v>21</v>
      </c>
      <c r="U61" s="32">
        <v>23484</v>
      </c>
      <c r="V61" s="32">
        <v>657</v>
      </c>
      <c r="W61" s="32">
        <v>22</v>
      </c>
      <c r="X61" s="32">
        <v>368</v>
      </c>
      <c r="Y61" s="32">
        <v>6479</v>
      </c>
      <c r="Z61" s="32">
        <v>179</v>
      </c>
      <c r="AA61" s="32">
        <v>3</v>
      </c>
      <c r="AB61" s="32">
        <v>21305</v>
      </c>
      <c r="AC61" s="32">
        <v>990</v>
      </c>
      <c r="AD61" s="32">
        <v>153</v>
      </c>
      <c r="AE61" s="32">
        <v>244</v>
      </c>
      <c r="AF61" s="32">
        <v>38563</v>
      </c>
      <c r="AG61" s="32">
        <v>2249</v>
      </c>
      <c r="AH61" s="32">
        <v>2954</v>
      </c>
      <c r="AI61" s="32">
        <v>674</v>
      </c>
      <c r="AJ61" s="32">
        <v>27668</v>
      </c>
      <c r="AK61" s="32">
        <v>1366</v>
      </c>
      <c r="AL61" s="32">
        <v>2469</v>
      </c>
      <c r="AM61" s="32">
        <v>21762</v>
      </c>
      <c r="AN61" s="32">
        <v>2989</v>
      </c>
      <c r="AO61" s="32">
        <v>7561</v>
      </c>
      <c r="AP61" s="32">
        <v>11090</v>
      </c>
      <c r="AQ61" s="32">
        <v>5261</v>
      </c>
      <c r="AR61" s="32">
        <v>289</v>
      </c>
      <c r="AS61" s="32">
        <v>2055</v>
      </c>
      <c r="AT61" s="32">
        <v>0</v>
      </c>
      <c r="AU61" s="32"/>
      <c r="AV61" s="32"/>
      <c r="AW61" s="32">
        <v>0</v>
      </c>
      <c r="AX61" s="71">
        <v>186896</v>
      </c>
      <c r="AY61" s="53"/>
      <c r="AZ61" s="35">
        <v>15891</v>
      </c>
      <c r="BA61" s="72">
        <v>23947</v>
      </c>
      <c r="BB61" s="34">
        <v>23947</v>
      </c>
      <c r="BC61" s="73">
        <v>0</v>
      </c>
      <c r="BD61" s="33">
        <v>23947</v>
      </c>
      <c r="BE61" s="74">
        <v>0</v>
      </c>
      <c r="BF61" s="74">
        <v>0</v>
      </c>
      <c r="BG61" s="33">
        <v>0</v>
      </c>
      <c r="BH61" s="75">
        <v>-56709</v>
      </c>
      <c r="BI61" s="53"/>
      <c r="BK61" s="1"/>
      <c r="BL61" s="1"/>
    </row>
    <row r="62" spans="1:64" x14ac:dyDescent="0.3">
      <c r="A62" s="6" t="s">
        <v>73</v>
      </c>
      <c r="B62" s="10" t="s">
        <v>111</v>
      </c>
      <c r="C62" s="32">
        <v>610467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44994</v>
      </c>
      <c r="M62" s="32">
        <v>578</v>
      </c>
      <c r="N62" s="32">
        <v>940</v>
      </c>
      <c r="O62" s="32">
        <v>446</v>
      </c>
      <c r="P62" s="32">
        <v>5500</v>
      </c>
      <c r="Q62" s="32">
        <v>2776</v>
      </c>
      <c r="R62" s="32">
        <v>1570</v>
      </c>
      <c r="S62" s="32">
        <v>0</v>
      </c>
      <c r="T62" s="32">
        <v>1053</v>
      </c>
      <c r="U62" s="32">
        <v>17403</v>
      </c>
      <c r="V62" s="32">
        <v>26397</v>
      </c>
      <c r="W62" s="32">
        <v>1942</v>
      </c>
      <c r="X62" s="32">
        <v>49715</v>
      </c>
      <c r="Y62" s="32">
        <v>9004</v>
      </c>
      <c r="Z62" s="32">
        <v>492</v>
      </c>
      <c r="AA62" s="32">
        <v>136</v>
      </c>
      <c r="AB62" s="32">
        <v>18885</v>
      </c>
      <c r="AC62" s="32">
        <v>2625</v>
      </c>
      <c r="AD62" s="32">
        <v>37383</v>
      </c>
      <c r="AE62" s="32">
        <v>2143</v>
      </c>
      <c r="AF62" s="32">
        <v>22816</v>
      </c>
      <c r="AG62" s="32">
        <v>11569</v>
      </c>
      <c r="AH62" s="32">
        <v>129830</v>
      </c>
      <c r="AI62" s="32">
        <v>3947</v>
      </c>
      <c r="AJ62" s="32">
        <v>4306</v>
      </c>
      <c r="AK62" s="32">
        <v>1082</v>
      </c>
      <c r="AL62" s="32">
        <v>422</v>
      </c>
      <c r="AM62" s="32">
        <v>5887</v>
      </c>
      <c r="AN62" s="32">
        <v>9263</v>
      </c>
      <c r="AO62" s="32">
        <v>17747</v>
      </c>
      <c r="AP62" s="32">
        <v>3023</v>
      </c>
      <c r="AQ62" s="32">
        <v>1649</v>
      </c>
      <c r="AR62" s="32">
        <v>314</v>
      </c>
      <c r="AS62" s="32">
        <v>7118</v>
      </c>
      <c r="AT62" s="32">
        <v>0</v>
      </c>
      <c r="AU62" s="32"/>
      <c r="AV62" s="32"/>
      <c r="AW62" s="32">
        <v>0</v>
      </c>
      <c r="AX62" s="71">
        <v>442955</v>
      </c>
      <c r="AY62" s="53"/>
      <c r="AZ62" s="35">
        <v>63286</v>
      </c>
      <c r="BA62" s="72">
        <v>126096</v>
      </c>
      <c r="BB62" s="34">
        <v>126096</v>
      </c>
      <c r="BC62" s="73">
        <v>364</v>
      </c>
      <c r="BD62" s="33">
        <v>125732</v>
      </c>
      <c r="BE62" s="74">
        <v>0</v>
      </c>
      <c r="BF62" s="74">
        <v>0</v>
      </c>
      <c r="BG62" s="33">
        <v>0</v>
      </c>
      <c r="BH62" s="75">
        <v>-21870</v>
      </c>
      <c r="BI62" s="53"/>
      <c r="BK62" s="1"/>
      <c r="BL62" s="1"/>
    </row>
    <row r="63" spans="1:64" x14ac:dyDescent="0.3">
      <c r="A63" s="6" t="s">
        <v>74</v>
      </c>
      <c r="B63" s="10" t="s">
        <v>112</v>
      </c>
      <c r="C63" s="32">
        <v>90163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4">
        <v>0</v>
      </c>
      <c r="M63" s="32">
        <v>3</v>
      </c>
      <c r="N63" s="32">
        <v>0</v>
      </c>
      <c r="O63" s="32">
        <v>0</v>
      </c>
      <c r="P63" s="32">
        <v>0</v>
      </c>
      <c r="Q63" s="32">
        <v>33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6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9</v>
      </c>
      <c r="AD63" s="32">
        <v>20</v>
      </c>
      <c r="AE63" s="32">
        <v>17</v>
      </c>
      <c r="AF63" s="32">
        <v>106</v>
      </c>
      <c r="AG63" s="32">
        <v>0</v>
      </c>
      <c r="AH63" s="32">
        <v>0</v>
      </c>
      <c r="AI63" s="32">
        <v>118</v>
      </c>
      <c r="AJ63" s="32">
        <v>9</v>
      </c>
      <c r="AK63" s="32">
        <v>0</v>
      </c>
      <c r="AL63" s="32">
        <v>0</v>
      </c>
      <c r="AM63" s="32">
        <v>571</v>
      </c>
      <c r="AN63" s="32">
        <v>22</v>
      </c>
      <c r="AO63" s="32">
        <v>72</v>
      </c>
      <c r="AP63" s="32">
        <v>234</v>
      </c>
      <c r="AQ63" s="32">
        <v>2527</v>
      </c>
      <c r="AR63" s="32">
        <v>0</v>
      </c>
      <c r="AS63" s="32">
        <v>0</v>
      </c>
      <c r="AT63" s="32">
        <v>0</v>
      </c>
      <c r="AU63" s="32"/>
      <c r="AV63" s="32"/>
      <c r="AW63" s="32">
        <v>0</v>
      </c>
      <c r="AX63" s="71">
        <v>3747</v>
      </c>
      <c r="AY63" s="53"/>
      <c r="AZ63" s="35">
        <v>2287</v>
      </c>
      <c r="BA63" s="72">
        <v>76149</v>
      </c>
      <c r="BB63" s="34">
        <v>76149</v>
      </c>
      <c r="BC63" s="73">
        <v>0</v>
      </c>
      <c r="BD63" s="33">
        <v>76149</v>
      </c>
      <c r="BE63" s="74">
        <v>0</v>
      </c>
      <c r="BF63" s="74">
        <v>0</v>
      </c>
      <c r="BG63" s="33">
        <v>0</v>
      </c>
      <c r="BH63" s="75">
        <v>7980</v>
      </c>
      <c r="BI63" s="53"/>
      <c r="BK63" s="1"/>
      <c r="BL63" s="1"/>
    </row>
    <row r="64" spans="1:64" x14ac:dyDescent="0.3">
      <c r="A64" s="6" t="s">
        <v>75</v>
      </c>
      <c r="B64" s="10" t="s">
        <v>113</v>
      </c>
      <c r="C64" s="32">
        <v>138166</v>
      </c>
      <c r="D64" s="32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4">
        <v>1134</v>
      </c>
      <c r="M64" s="32">
        <v>8</v>
      </c>
      <c r="N64" s="32">
        <v>0</v>
      </c>
      <c r="O64" s="32">
        <v>0</v>
      </c>
      <c r="P64" s="32">
        <v>539</v>
      </c>
      <c r="Q64" s="32">
        <v>5701</v>
      </c>
      <c r="R64" s="32">
        <v>14406</v>
      </c>
      <c r="S64" s="32">
        <v>0</v>
      </c>
      <c r="T64" s="32">
        <v>820</v>
      </c>
      <c r="U64" s="32">
        <v>302</v>
      </c>
      <c r="V64" s="32">
        <v>13363</v>
      </c>
      <c r="W64" s="32">
        <v>64</v>
      </c>
      <c r="X64" s="32">
        <v>700</v>
      </c>
      <c r="Y64" s="32">
        <v>3537</v>
      </c>
      <c r="Z64" s="32">
        <v>43</v>
      </c>
      <c r="AA64" s="32">
        <v>0</v>
      </c>
      <c r="AB64" s="32">
        <v>566</v>
      </c>
      <c r="AC64" s="32">
        <v>1093</v>
      </c>
      <c r="AD64" s="32">
        <v>1913</v>
      </c>
      <c r="AE64" s="32">
        <v>225</v>
      </c>
      <c r="AF64" s="32">
        <v>2288</v>
      </c>
      <c r="AG64" s="32">
        <v>10546</v>
      </c>
      <c r="AH64" s="32">
        <v>38</v>
      </c>
      <c r="AI64" s="32">
        <v>146</v>
      </c>
      <c r="AJ64" s="32">
        <v>240</v>
      </c>
      <c r="AK64" s="32">
        <v>11</v>
      </c>
      <c r="AL64" s="32">
        <v>9</v>
      </c>
      <c r="AM64" s="32">
        <v>8620</v>
      </c>
      <c r="AN64" s="32">
        <v>131</v>
      </c>
      <c r="AO64" s="32">
        <v>1</v>
      </c>
      <c r="AP64" s="32">
        <v>4</v>
      </c>
      <c r="AQ64" s="32">
        <v>63</v>
      </c>
      <c r="AR64" s="32">
        <v>7</v>
      </c>
      <c r="AS64" s="32">
        <v>38</v>
      </c>
      <c r="AT64" s="32">
        <v>0</v>
      </c>
      <c r="AU64" s="32"/>
      <c r="AV64" s="32"/>
      <c r="AW64" s="32">
        <v>0</v>
      </c>
      <c r="AX64" s="71">
        <v>66556</v>
      </c>
      <c r="AY64" s="53"/>
      <c r="AZ64" s="35">
        <v>55806</v>
      </c>
      <c r="BA64" s="72">
        <v>11379</v>
      </c>
      <c r="BB64" s="34">
        <v>11379</v>
      </c>
      <c r="BC64" s="73">
        <v>0</v>
      </c>
      <c r="BD64" s="33">
        <v>11379</v>
      </c>
      <c r="BE64" s="74">
        <v>0</v>
      </c>
      <c r="BF64" s="74">
        <v>0</v>
      </c>
      <c r="BG64" s="33">
        <v>3</v>
      </c>
      <c r="BH64" s="75">
        <v>4422</v>
      </c>
      <c r="BI64" s="53"/>
      <c r="BK64" s="1"/>
      <c r="BL64" s="1"/>
    </row>
    <row r="65" spans="1:64" x14ac:dyDescent="0.3">
      <c r="A65" s="6" t="s">
        <v>76</v>
      </c>
      <c r="B65" s="10" t="s">
        <v>114</v>
      </c>
      <c r="C65" s="32">
        <v>264953</v>
      </c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125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63467</v>
      </c>
      <c r="Z65" s="32">
        <v>198</v>
      </c>
      <c r="AA65" s="32">
        <v>0</v>
      </c>
      <c r="AB65" s="32">
        <v>179</v>
      </c>
      <c r="AC65" s="32">
        <v>0</v>
      </c>
      <c r="AD65" s="32">
        <v>0</v>
      </c>
      <c r="AE65" s="32">
        <v>22</v>
      </c>
      <c r="AF65" s="32">
        <v>143137</v>
      </c>
      <c r="AG65" s="32">
        <v>0</v>
      </c>
      <c r="AH65" s="32">
        <v>0</v>
      </c>
      <c r="AI65" s="32">
        <v>144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4</v>
      </c>
      <c r="AQ65" s="32">
        <v>0</v>
      </c>
      <c r="AR65" s="32">
        <v>0</v>
      </c>
      <c r="AS65" s="32">
        <v>0</v>
      </c>
      <c r="AT65" s="32">
        <v>0</v>
      </c>
      <c r="AU65" s="32"/>
      <c r="AV65" s="32"/>
      <c r="AW65" s="32">
        <v>0</v>
      </c>
      <c r="AX65" s="71">
        <v>207276</v>
      </c>
      <c r="AY65" s="53"/>
      <c r="AZ65" s="35">
        <v>46510</v>
      </c>
      <c r="BA65" s="72">
        <v>10035</v>
      </c>
      <c r="BB65" s="34">
        <v>10035</v>
      </c>
      <c r="BC65" s="73">
        <v>0</v>
      </c>
      <c r="BD65" s="33">
        <v>10035</v>
      </c>
      <c r="BE65" s="74">
        <v>0</v>
      </c>
      <c r="BF65" s="74">
        <v>0</v>
      </c>
      <c r="BG65" s="33">
        <v>0</v>
      </c>
      <c r="BH65" s="75">
        <v>1132</v>
      </c>
      <c r="BI65" s="53"/>
      <c r="BK65" s="1"/>
      <c r="BL65" s="1"/>
    </row>
    <row r="66" spans="1:64" x14ac:dyDescent="0.3">
      <c r="A66" s="6" t="s">
        <v>77</v>
      </c>
      <c r="B66" s="10" t="s">
        <v>115</v>
      </c>
      <c r="C66" s="32">
        <v>287397</v>
      </c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1036</v>
      </c>
      <c r="M66" s="32">
        <v>33</v>
      </c>
      <c r="N66" s="32">
        <v>36</v>
      </c>
      <c r="O66" s="32">
        <v>388</v>
      </c>
      <c r="P66" s="32">
        <v>4723</v>
      </c>
      <c r="Q66" s="32">
        <v>2068</v>
      </c>
      <c r="R66" s="32">
        <v>2702</v>
      </c>
      <c r="S66" s="32">
        <v>0</v>
      </c>
      <c r="T66" s="32">
        <v>534</v>
      </c>
      <c r="U66" s="32">
        <v>2191</v>
      </c>
      <c r="V66" s="32">
        <v>659</v>
      </c>
      <c r="W66" s="32">
        <v>68</v>
      </c>
      <c r="X66" s="32">
        <v>880</v>
      </c>
      <c r="Y66" s="32">
        <v>6949</v>
      </c>
      <c r="Z66" s="32">
        <v>44413</v>
      </c>
      <c r="AA66" s="32">
        <v>8</v>
      </c>
      <c r="AB66" s="32">
        <v>525</v>
      </c>
      <c r="AC66" s="32">
        <v>449</v>
      </c>
      <c r="AD66" s="32">
        <v>3874</v>
      </c>
      <c r="AE66" s="32">
        <v>1329</v>
      </c>
      <c r="AF66" s="32">
        <v>11712</v>
      </c>
      <c r="AG66" s="32">
        <v>3716</v>
      </c>
      <c r="AH66" s="32">
        <v>4269</v>
      </c>
      <c r="AI66" s="32">
        <v>1981</v>
      </c>
      <c r="AJ66" s="32">
        <v>2864</v>
      </c>
      <c r="AK66" s="32">
        <v>46</v>
      </c>
      <c r="AL66" s="32">
        <v>264</v>
      </c>
      <c r="AM66" s="32">
        <v>8006</v>
      </c>
      <c r="AN66" s="32">
        <v>2225</v>
      </c>
      <c r="AO66" s="32">
        <v>314</v>
      </c>
      <c r="AP66" s="32">
        <v>1742</v>
      </c>
      <c r="AQ66" s="32">
        <v>1543</v>
      </c>
      <c r="AR66" s="32">
        <v>435</v>
      </c>
      <c r="AS66" s="32">
        <v>247</v>
      </c>
      <c r="AT66" s="32">
        <v>0</v>
      </c>
      <c r="AU66" s="32"/>
      <c r="AV66" s="32"/>
      <c r="AW66" s="32">
        <v>0</v>
      </c>
      <c r="AX66" s="71">
        <v>112229</v>
      </c>
      <c r="AY66" s="53"/>
      <c r="AZ66" s="35">
        <v>31701</v>
      </c>
      <c r="BA66" s="72">
        <v>6926</v>
      </c>
      <c r="BB66" s="34">
        <v>6926</v>
      </c>
      <c r="BC66" s="73">
        <v>0</v>
      </c>
      <c r="BD66" s="33">
        <v>6926</v>
      </c>
      <c r="BE66" s="74">
        <v>0</v>
      </c>
      <c r="BF66" s="74">
        <v>0</v>
      </c>
      <c r="BG66" s="33">
        <v>135640</v>
      </c>
      <c r="BH66" s="75">
        <v>901</v>
      </c>
      <c r="BI66" s="53"/>
      <c r="BK66" s="1"/>
      <c r="BL66" s="1"/>
    </row>
    <row r="67" spans="1:64" x14ac:dyDescent="0.3">
      <c r="A67" s="6" t="s">
        <v>78</v>
      </c>
      <c r="B67" s="10" t="s">
        <v>116</v>
      </c>
      <c r="C67" s="32">
        <v>365627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56</v>
      </c>
      <c r="M67" s="32">
        <v>26</v>
      </c>
      <c r="N67" s="32">
        <v>6</v>
      </c>
      <c r="O67" s="32">
        <v>98</v>
      </c>
      <c r="P67" s="32">
        <v>2087</v>
      </c>
      <c r="Q67" s="32">
        <v>1090</v>
      </c>
      <c r="R67" s="32">
        <v>1513</v>
      </c>
      <c r="S67" s="32">
        <v>0</v>
      </c>
      <c r="T67" s="32">
        <v>32</v>
      </c>
      <c r="U67" s="32">
        <v>10698</v>
      </c>
      <c r="V67" s="32">
        <v>578</v>
      </c>
      <c r="W67" s="32">
        <v>20</v>
      </c>
      <c r="X67" s="32">
        <v>529</v>
      </c>
      <c r="Y67" s="32">
        <v>3888</v>
      </c>
      <c r="Z67" s="32">
        <v>175</v>
      </c>
      <c r="AA67" s="32">
        <v>5129</v>
      </c>
      <c r="AB67" s="32">
        <v>253</v>
      </c>
      <c r="AC67" s="32">
        <v>14697</v>
      </c>
      <c r="AD67" s="32">
        <v>1130</v>
      </c>
      <c r="AE67" s="32">
        <v>300</v>
      </c>
      <c r="AF67" s="32">
        <v>8183</v>
      </c>
      <c r="AG67" s="32">
        <v>2294</v>
      </c>
      <c r="AH67" s="32">
        <v>6134</v>
      </c>
      <c r="AI67" s="32">
        <v>706</v>
      </c>
      <c r="AJ67" s="32">
        <v>14948</v>
      </c>
      <c r="AK67" s="32">
        <v>475</v>
      </c>
      <c r="AL67" s="32">
        <v>1417</v>
      </c>
      <c r="AM67" s="32">
        <v>6425</v>
      </c>
      <c r="AN67" s="32">
        <v>863</v>
      </c>
      <c r="AO67" s="32">
        <v>1824</v>
      </c>
      <c r="AP67" s="32">
        <v>2288</v>
      </c>
      <c r="AQ67" s="32">
        <v>4500</v>
      </c>
      <c r="AR67" s="32">
        <v>284</v>
      </c>
      <c r="AS67" s="32">
        <v>1006</v>
      </c>
      <c r="AT67" s="32">
        <v>0</v>
      </c>
      <c r="AU67" s="32"/>
      <c r="AV67" s="32"/>
      <c r="AW67" s="32">
        <v>0</v>
      </c>
      <c r="AX67" s="71">
        <v>93652</v>
      </c>
      <c r="AY67" s="53"/>
      <c r="AZ67" s="35">
        <v>34812</v>
      </c>
      <c r="BA67" s="72">
        <v>41039</v>
      </c>
      <c r="BB67" s="34">
        <v>41039</v>
      </c>
      <c r="BC67" s="73">
        <v>0</v>
      </c>
      <c r="BD67" s="33">
        <v>41039</v>
      </c>
      <c r="BE67" s="74">
        <v>0</v>
      </c>
      <c r="BF67" s="74">
        <v>0</v>
      </c>
      <c r="BG67" s="33">
        <v>199220</v>
      </c>
      <c r="BH67" s="75">
        <v>-3096</v>
      </c>
      <c r="BI67" s="53"/>
      <c r="BK67" s="1"/>
      <c r="BL67" s="1"/>
    </row>
    <row r="68" spans="1:64" x14ac:dyDescent="0.3">
      <c r="A68" s="6" t="s">
        <v>79</v>
      </c>
      <c r="B68" s="10" t="s">
        <v>117</v>
      </c>
      <c r="C68" s="32">
        <v>108588</v>
      </c>
      <c r="D68" s="32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4">
        <v>30</v>
      </c>
      <c r="M68" s="32">
        <v>14</v>
      </c>
      <c r="N68" s="32">
        <v>7</v>
      </c>
      <c r="O68" s="32">
        <v>49</v>
      </c>
      <c r="P68" s="32">
        <v>95</v>
      </c>
      <c r="Q68" s="32">
        <v>404</v>
      </c>
      <c r="R68" s="32">
        <v>778</v>
      </c>
      <c r="S68" s="32">
        <v>2</v>
      </c>
      <c r="T68" s="32">
        <v>2117</v>
      </c>
      <c r="U68" s="32">
        <v>5761</v>
      </c>
      <c r="V68" s="32">
        <v>313</v>
      </c>
      <c r="W68" s="32">
        <v>22</v>
      </c>
      <c r="X68" s="32">
        <v>12</v>
      </c>
      <c r="Y68" s="32">
        <v>1448</v>
      </c>
      <c r="Z68" s="32">
        <v>396</v>
      </c>
      <c r="AA68" s="32">
        <v>4</v>
      </c>
      <c r="AB68" s="32">
        <v>35</v>
      </c>
      <c r="AC68" s="32">
        <v>413</v>
      </c>
      <c r="AD68" s="32">
        <v>215</v>
      </c>
      <c r="AE68" s="32">
        <v>107</v>
      </c>
      <c r="AF68" s="32">
        <v>701</v>
      </c>
      <c r="AG68" s="32">
        <v>548</v>
      </c>
      <c r="AH68" s="32">
        <v>2736</v>
      </c>
      <c r="AI68" s="32">
        <v>3838</v>
      </c>
      <c r="AJ68" s="32">
        <v>1209</v>
      </c>
      <c r="AK68" s="32">
        <v>258</v>
      </c>
      <c r="AL68" s="32">
        <v>108</v>
      </c>
      <c r="AM68" s="32">
        <v>3201</v>
      </c>
      <c r="AN68" s="32">
        <v>314</v>
      </c>
      <c r="AO68" s="32">
        <v>2521</v>
      </c>
      <c r="AP68" s="32">
        <v>2212</v>
      </c>
      <c r="AQ68" s="32">
        <v>2434</v>
      </c>
      <c r="AR68" s="32">
        <v>182</v>
      </c>
      <c r="AS68" s="32">
        <v>2760</v>
      </c>
      <c r="AT68" s="32">
        <v>0</v>
      </c>
      <c r="AU68" s="32"/>
      <c r="AV68" s="32"/>
      <c r="AW68" s="32">
        <v>0</v>
      </c>
      <c r="AX68" s="71">
        <v>35244</v>
      </c>
      <c r="AY68" s="53"/>
      <c r="AZ68" s="35">
        <v>23116</v>
      </c>
      <c r="BA68" s="72">
        <v>23874</v>
      </c>
      <c r="BB68" s="34">
        <v>23874</v>
      </c>
      <c r="BC68" s="73">
        <v>0</v>
      </c>
      <c r="BD68" s="33">
        <v>23874</v>
      </c>
      <c r="BE68" s="74">
        <v>0</v>
      </c>
      <c r="BF68" s="74">
        <v>0</v>
      </c>
      <c r="BG68" s="33">
        <v>22248</v>
      </c>
      <c r="BH68" s="75">
        <v>4106</v>
      </c>
      <c r="BI68" s="53"/>
      <c r="BK68" s="1"/>
      <c r="BL68" s="1"/>
    </row>
    <row r="69" spans="1:64" x14ac:dyDescent="0.3">
      <c r="A69" s="6" t="s">
        <v>80</v>
      </c>
      <c r="B69" s="10" t="s">
        <v>118</v>
      </c>
      <c r="C69" s="32">
        <v>77779</v>
      </c>
      <c r="D69" s="32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4">
        <v>177</v>
      </c>
      <c r="M69" s="32">
        <v>3</v>
      </c>
      <c r="N69" s="32">
        <v>8</v>
      </c>
      <c r="O69" s="32">
        <v>71</v>
      </c>
      <c r="P69" s="32">
        <v>234</v>
      </c>
      <c r="Q69" s="32">
        <v>622</v>
      </c>
      <c r="R69" s="32">
        <v>181</v>
      </c>
      <c r="S69" s="32">
        <v>0</v>
      </c>
      <c r="T69" s="32">
        <v>86</v>
      </c>
      <c r="U69" s="32">
        <v>998</v>
      </c>
      <c r="V69" s="32">
        <v>179</v>
      </c>
      <c r="W69" s="32">
        <v>16</v>
      </c>
      <c r="X69" s="32">
        <v>194</v>
      </c>
      <c r="Y69" s="32">
        <v>4170</v>
      </c>
      <c r="Z69" s="32">
        <v>124</v>
      </c>
      <c r="AA69" s="32">
        <v>29</v>
      </c>
      <c r="AB69" s="32">
        <v>39</v>
      </c>
      <c r="AC69" s="32">
        <v>198</v>
      </c>
      <c r="AD69" s="32">
        <v>5225</v>
      </c>
      <c r="AE69" s="32">
        <v>255</v>
      </c>
      <c r="AF69" s="32">
        <v>5037</v>
      </c>
      <c r="AG69" s="32">
        <v>3309</v>
      </c>
      <c r="AH69" s="32">
        <v>11754</v>
      </c>
      <c r="AI69" s="32">
        <v>613</v>
      </c>
      <c r="AJ69" s="32">
        <v>11733</v>
      </c>
      <c r="AK69" s="32">
        <v>226</v>
      </c>
      <c r="AL69" s="32">
        <v>386</v>
      </c>
      <c r="AM69" s="32">
        <v>4482</v>
      </c>
      <c r="AN69" s="32">
        <v>1104</v>
      </c>
      <c r="AO69" s="32">
        <v>53</v>
      </c>
      <c r="AP69" s="32">
        <v>1167</v>
      </c>
      <c r="AQ69" s="32">
        <v>1375</v>
      </c>
      <c r="AR69" s="32">
        <v>307</v>
      </c>
      <c r="AS69" s="32">
        <v>62</v>
      </c>
      <c r="AT69" s="32">
        <v>0</v>
      </c>
      <c r="AU69" s="32"/>
      <c r="AV69" s="32"/>
      <c r="AW69" s="32">
        <v>0</v>
      </c>
      <c r="AX69" s="71">
        <v>54417</v>
      </c>
      <c r="AY69" s="53"/>
      <c r="AZ69" s="35">
        <v>857</v>
      </c>
      <c r="BA69" s="72">
        <v>2</v>
      </c>
      <c r="BB69" s="34">
        <v>2</v>
      </c>
      <c r="BC69" s="73">
        <v>0</v>
      </c>
      <c r="BD69" s="33">
        <v>2</v>
      </c>
      <c r="BE69" s="74">
        <v>0</v>
      </c>
      <c r="BF69" s="74">
        <v>0</v>
      </c>
      <c r="BG69" s="33">
        <v>22703</v>
      </c>
      <c r="BH69" s="75">
        <v>-198</v>
      </c>
      <c r="BI69" s="53"/>
      <c r="BK69" s="1"/>
      <c r="BL69" s="1"/>
    </row>
    <row r="70" spans="1:64" x14ac:dyDescent="0.3">
      <c r="A70" s="6" t="s">
        <v>81</v>
      </c>
      <c r="B70" s="10" t="s">
        <v>119</v>
      </c>
      <c r="C70" s="32">
        <v>250211</v>
      </c>
      <c r="D70" s="32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4">
        <v>562</v>
      </c>
      <c r="M70" s="32">
        <v>8</v>
      </c>
      <c r="N70" s="32">
        <v>151</v>
      </c>
      <c r="O70" s="32">
        <v>119</v>
      </c>
      <c r="P70" s="32">
        <v>3584</v>
      </c>
      <c r="Q70" s="32">
        <v>3231</v>
      </c>
      <c r="R70" s="32">
        <v>1656</v>
      </c>
      <c r="S70" s="32">
        <v>0</v>
      </c>
      <c r="T70" s="32">
        <v>1554</v>
      </c>
      <c r="U70" s="32">
        <v>2507</v>
      </c>
      <c r="V70" s="32">
        <v>894</v>
      </c>
      <c r="W70" s="32">
        <v>134</v>
      </c>
      <c r="X70" s="32">
        <v>3868</v>
      </c>
      <c r="Y70" s="32">
        <v>8590</v>
      </c>
      <c r="Z70" s="32">
        <v>1750</v>
      </c>
      <c r="AA70" s="32">
        <v>516</v>
      </c>
      <c r="AB70" s="32">
        <v>574</v>
      </c>
      <c r="AC70" s="32">
        <v>999</v>
      </c>
      <c r="AD70" s="32">
        <v>43672</v>
      </c>
      <c r="AE70" s="32">
        <v>2910</v>
      </c>
      <c r="AF70" s="32">
        <v>1851</v>
      </c>
      <c r="AG70" s="32">
        <v>12256</v>
      </c>
      <c r="AH70" s="32">
        <v>3883</v>
      </c>
      <c r="AI70" s="32">
        <v>4347</v>
      </c>
      <c r="AJ70" s="32">
        <v>4823</v>
      </c>
      <c r="AK70" s="32">
        <v>2470</v>
      </c>
      <c r="AL70" s="32">
        <v>434</v>
      </c>
      <c r="AM70" s="32">
        <v>4571</v>
      </c>
      <c r="AN70" s="32">
        <v>721</v>
      </c>
      <c r="AO70" s="32">
        <v>4320</v>
      </c>
      <c r="AP70" s="32">
        <v>4602</v>
      </c>
      <c r="AQ70" s="32">
        <v>2904</v>
      </c>
      <c r="AR70" s="32">
        <v>350</v>
      </c>
      <c r="AS70" s="32">
        <v>4208</v>
      </c>
      <c r="AT70" s="32">
        <v>0</v>
      </c>
      <c r="AU70" s="32"/>
      <c r="AV70" s="32"/>
      <c r="AW70" s="32">
        <v>0</v>
      </c>
      <c r="AX70" s="71">
        <v>129019</v>
      </c>
      <c r="AY70" s="53"/>
      <c r="AZ70" s="35">
        <v>67809</v>
      </c>
      <c r="BA70" s="72">
        <v>53383</v>
      </c>
      <c r="BB70" s="34">
        <v>53330</v>
      </c>
      <c r="BC70" s="73">
        <v>99</v>
      </c>
      <c r="BD70" s="33">
        <v>53231</v>
      </c>
      <c r="BE70" s="74">
        <v>0</v>
      </c>
      <c r="BF70" s="74">
        <v>51</v>
      </c>
      <c r="BG70" s="33">
        <v>0</v>
      </c>
      <c r="BH70" s="75">
        <v>0</v>
      </c>
      <c r="BI70" s="53"/>
      <c r="BK70" s="1"/>
      <c r="BL70" s="1"/>
    </row>
    <row r="71" spans="1:64" x14ac:dyDescent="0.3">
      <c r="A71" s="6" t="s">
        <v>82</v>
      </c>
      <c r="B71" s="10" t="s">
        <v>120</v>
      </c>
      <c r="C71" s="32">
        <v>83762</v>
      </c>
      <c r="D71" s="32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4">
        <v>28</v>
      </c>
      <c r="M71" s="32">
        <v>0</v>
      </c>
      <c r="N71" s="32">
        <v>2</v>
      </c>
      <c r="O71" s="32">
        <v>0</v>
      </c>
      <c r="P71" s="32">
        <v>21</v>
      </c>
      <c r="Q71" s="32">
        <v>373</v>
      </c>
      <c r="R71" s="32">
        <v>884</v>
      </c>
      <c r="S71" s="32">
        <v>0</v>
      </c>
      <c r="T71" s="32">
        <v>421</v>
      </c>
      <c r="U71" s="32">
        <v>149</v>
      </c>
      <c r="V71" s="32">
        <v>315</v>
      </c>
      <c r="W71" s="32">
        <v>20</v>
      </c>
      <c r="X71" s="32">
        <v>232</v>
      </c>
      <c r="Y71" s="32">
        <v>336</v>
      </c>
      <c r="Z71" s="32">
        <v>23</v>
      </c>
      <c r="AA71" s="32">
        <v>17</v>
      </c>
      <c r="AB71" s="32">
        <v>263</v>
      </c>
      <c r="AC71" s="32">
        <v>13</v>
      </c>
      <c r="AD71" s="32">
        <v>107</v>
      </c>
      <c r="AE71" s="32">
        <v>12</v>
      </c>
      <c r="AF71" s="32">
        <v>932</v>
      </c>
      <c r="AG71" s="32">
        <v>1792</v>
      </c>
      <c r="AH71" s="32">
        <v>872</v>
      </c>
      <c r="AI71" s="32">
        <v>2633</v>
      </c>
      <c r="AJ71" s="32">
        <v>133</v>
      </c>
      <c r="AK71" s="32">
        <v>237</v>
      </c>
      <c r="AL71" s="32">
        <v>78</v>
      </c>
      <c r="AM71" s="32">
        <v>416</v>
      </c>
      <c r="AN71" s="32">
        <v>333</v>
      </c>
      <c r="AO71" s="32">
        <v>1582</v>
      </c>
      <c r="AP71" s="32">
        <v>1741</v>
      </c>
      <c r="AQ71" s="32">
        <v>618</v>
      </c>
      <c r="AR71" s="32">
        <v>6</v>
      </c>
      <c r="AS71" s="32">
        <v>4933</v>
      </c>
      <c r="AT71" s="32">
        <v>0</v>
      </c>
      <c r="AU71" s="32"/>
      <c r="AV71" s="32"/>
      <c r="AW71" s="32">
        <v>0</v>
      </c>
      <c r="AX71" s="71">
        <v>19522</v>
      </c>
      <c r="AY71" s="53"/>
      <c r="AZ71" s="35">
        <v>0</v>
      </c>
      <c r="BA71" s="72">
        <v>61296</v>
      </c>
      <c r="BB71" s="34">
        <v>61293</v>
      </c>
      <c r="BC71" s="73">
        <v>28746</v>
      </c>
      <c r="BD71" s="33">
        <v>32547</v>
      </c>
      <c r="BE71" s="74">
        <v>0</v>
      </c>
      <c r="BF71" s="74">
        <v>3</v>
      </c>
      <c r="BG71" s="33">
        <v>0</v>
      </c>
      <c r="BH71" s="75">
        <v>2944</v>
      </c>
      <c r="BI71" s="53"/>
      <c r="BK71" s="1"/>
      <c r="BL71" s="1"/>
    </row>
    <row r="72" spans="1:64" x14ac:dyDescent="0.3">
      <c r="A72" s="6" t="s">
        <v>83</v>
      </c>
      <c r="B72" s="10" t="s">
        <v>121</v>
      </c>
      <c r="C72" s="32">
        <v>446573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4">
        <v>109</v>
      </c>
      <c r="M72" s="32">
        <v>5</v>
      </c>
      <c r="N72" s="32">
        <v>3</v>
      </c>
      <c r="O72" s="32">
        <v>0</v>
      </c>
      <c r="P72" s="32">
        <v>716</v>
      </c>
      <c r="Q72" s="32">
        <v>513</v>
      </c>
      <c r="R72" s="32">
        <v>561</v>
      </c>
      <c r="S72" s="32">
        <v>0</v>
      </c>
      <c r="T72" s="32">
        <v>21</v>
      </c>
      <c r="U72" s="32">
        <v>395</v>
      </c>
      <c r="V72" s="32">
        <v>101</v>
      </c>
      <c r="W72" s="32">
        <v>85</v>
      </c>
      <c r="X72" s="32">
        <v>229</v>
      </c>
      <c r="Y72" s="32">
        <v>440</v>
      </c>
      <c r="Z72" s="32">
        <v>60</v>
      </c>
      <c r="AA72" s="32">
        <v>0</v>
      </c>
      <c r="AB72" s="32">
        <v>13</v>
      </c>
      <c r="AC72" s="32">
        <v>37</v>
      </c>
      <c r="AD72" s="32">
        <v>119</v>
      </c>
      <c r="AE72" s="32">
        <v>324</v>
      </c>
      <c r="AF72" s="32">
        <v>435</v>
      </c>
      <c r="AG72" s="32">
        <v>4065</v>
      </c>
      <c r="AH72" s="32">
        <v>2368</v>
      </c>
      <c r="AI72" s="32">
        <v>382</v>
      </c>
      <c r="AJ72" s="32">
        <v>2701</v>
      </c>
      <c r="AK72" s="32">
        <v>1260</v>
      </c>
      <c r="AL72" s="32">
        <v>1341</v>
      </c>
      <c r="AM72" s="32">
        <v>1928</v>
      </c>
      <c r="AN72" s="32">
        <v>349</v>
      </c>
      <c r="AO72" s="32">
        <v>0</v>
      </c>
      <c r="AP72" s="32">
        <v>1050</v>
      </c>
      <c r="AQ72" s="32">
        <v>703</v>
      </c>
      <c r="AR72" s="32">
        <v>139</v>
      </c>
      <c r="AS72" s="32">
        <v>143</v>
      </c>
      <c r="AT72" s="32">
        <v>0</v>
      </c>
      <c r="AU72" s="32"/>
      <c r="AV72" s="32"/>
      <c r="AW72" s="32">
        <v>0</v>
      </c>
      <c r="AX72" s="71">
        <v>20882</v>
      </c>
      <c r="AY72" s="53"/>
      <c r="AZ72" s="35">
        <v>1122</v>
      </c>
      <c r="BA72" s="72">
        <v>4040</v>
      </c>
      <c r="BB72" s="34">
        <v>4040</v>
      </c>
      <c r="BC72" s="73">
        <v>0</v>
      </c>
      <c r="BD72" s="33">
        <v>4040</v>
      </c>
      <c r="BE72" s="74">
        <v>0</v>
      </c>
      <c r="BF72" s="74">
        <v>0</v>
      </c>
      <c r="BG72" s="33">
        <v>426347</v>
      </c>
      <c r="BH72" s="75">
        <v>-5818</v>
      </c>
      <c r="BI72" s="53"/>
      <c r="BK72" s="1"/>
      <c r="BL72" s="1"/>
    </row>
    <row r="73" spans="1:64" x14ac:dyDescent="0.3">
      <c r="A73" s="6" t="s">
        <v>84</v>
      </c>
      <c r="B73" s="10" t="s">
        <v>122</v>
      </c>
      <c r="C73" s="32">
        <v>30058</v>
      </c>
      <c r="D73" s="32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4">
        <v>37</v>
      </c>
      <c r="M73" s="32">
        <v>1</v>
      </c>
      <c r="N73" s="32">
        <v>4</v>
      </c>
      <c r="O73" s="32">
        <v>4</v>
      </c>
      <c r="P73" s="32">
        <v>51</v>
      </c>
      <c r="Q73" s="32">
        <v>128</v>
      </c>
      <c r="R73" s="32">
        <v>54</v>
      </c>
      <c r="S73" s="32">
        <v>0</v>
      </c>
      <c r="T73" s="32">
        <v>0</v>
      </c>
      <c r="U73" s="32">
        <v>154</v>
      </c>
      <c r="V73" s="32">
        <v>41</v>
      </c>
      <c r="W73" s="32">
        <v>3</v>
      </c>
      <c r="X73" s="32">
        <v>65</v>
      </c>
      <c r="Y73" s="32">
        <v>866</v>
      </c>
      <c r="Z73" s="32">
        <v>31</v>
      </c>
      <c r="AA73" s="32">
        <v>2</v>
      </c>
      <c r="AB73" s="32">
        <v>10</v>
      </c>
      <c r="AC73" s="32">
        <v>37</v>
      </c>
      <c r="AD73" s="32">
        <v>1087</v>
      </c>
      <c r="AE73" s="32">
        <v>52</v>
      </c>
      <c r="AF73" s="32">
        <v>585</v>
      </c>
      <c r="AG73" s="32">
        <v>815</v>
      </c>
      <c r="AH73" s="32">
        <v>7590</v>
      </c>
      <c r="AI73" s="32">
        <v>147</v>
      </c>
      <c r="AJ73" s="32">
        <v>1986</v>
      </c>
      <c r="AK73" s="32">
        <v>2641</v>
      </c>
      <c r="AL73" s="32">
        <v>585</v>
      </c>
      <c r="AM73" s="32">
        <v>936</v>
      </c>
      <c r="AN73" s="32">
        <v>221</v>
      </c>
      <c r="AO73" s="32">
        <v>449</v>
      </c>
      <c r="AP73" s="32">
        <v>353</v>
      </c>
      <c r="AQ73" s="32">
        <v>297</v>
      </c>
      <c r="AR73" s="32">
        <v>67</v>
      </c>
      <c r="AS73" s="32">
        <v>71</v>
      </c>
      <c r="AT73" s="32">
        <v>0</v>
      </c>
      <c r="AU73" s="32"/>
      <c r="AV73" s="32"/>
      <c r="AW73" s="32">
        <v>0</v>
      </c>
      <c r="AX73" s="71">
        <v>19370</v>
      </c>
      <c r="AY73" s="53"/>
      <c r="AZ73" s="35">
        <v>0</v>
      </c>
      <c r="BA73" s="72">
        <v>10688</v>
      </c>
      <c r="BB73" s="34">
        <v>10688</v>
      </c>
      <c r="BC73" s="73">
        <v>0</v>
      </c>
      <c r="BD73" s="33">
        <v>10688</v>
      </c>
      <c r="BE73" s="74">
        <v>0</v>
      </c>
      <c r="BF73" s="74">
        <v>0</v>
      </c>
      <c r="BG73" s="33">
        <v>0</v>
      </c>
      <c r="BH73" s="75">
        <v>0</v>
      </c>
      <c r="BI73" s="53"/>
      <c r="BK73" s="1"/>
      <c r="BL73" s="1"/>
    </row>
    <row r="74" spans="1:64" x14ac:dyDescent="0.3">
      <c r="A74" s="6" t="s">
        <v>85</v>
      </c>
      <c r="B74" s="10" t="s">
        <v>123</v>
      </c>
      <c r="C74" s="32">
        <v>391496</v>
      </c>
      <c r="D74" s="32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4">
        <v>2299</v>
      </c>
      <c r="M74" s="32">
        <v>256</v>
      </c>
      <c r="N74" s="32">
        <v>477</v>
      </c>
      <c r="O74" s="32">
        <v>121</v>
      </c>
      <c r="P74" s="32">
        <v>1407</v>
      </c>
      <c r="Q74" s="32">
        <v>5942</v>
      </c>
      <c r="R74" s="32">
        <v>3850</v>
      </c>
      <c r="S74" s="32">
        <v>0</v>
      </c>
      <c r="T74" s="32">
        <v>754</v>
      </c>
      <c r="U74" s="32">
        <v>1957</v>
      </c>
      <c r="V74" s="32">
        <v>8596</v>
      </c>
      <c r="W74" s="32">
        <v>303</v>
      </c>
      <c r="X74" s="32">
        <v>7540</v>
      </c>
      <c r="Y74" s="32">
        <v>18526</v>
      </c>
      <c r="Z74" s="32">
        <v>3650</v>
      </c>
      <c r="AA74" s="32">
        <v>673</v>
      </c>
      <c r="AB74" s="32">
        <v>3891</v>
      </c>
      <c r="AC74" s="32">
        <v>644</v>
      </c>
      <c r="AD74" s="32">
        <v>759</v>
      </c>
      <c r="AE74" s="32">
        <v>231</v>
      </c>
      <c r="AF74" s="32">
        <v>10769</v>
      </c>
      <c r="AG74" s="32">
        <v>68336</v>
      </c>
      <c r="AH74" s="32">
        <v>12000</v>
      </c>
      <c r="AI74" s="32">
        <v>1074</v>
      </c>
      <c r="AJ74" s="32">
        <v>4633</v>
      </c>
      <c r="AK74" s="32">
        <v>3165</v>
      </c>
      <c r="AL74" s="32">
        <v>571</v>
      </c>
      <c r="AM74" s="32">
        <v>9851</v>
      </c>
      <c r="AN74" s="32">
        <v>1976</v>
      </c>
      <c r="AO74" s="32">
        <v>3261</v>
      </c>
      <c r="AP74" s="32">
        <v>2618</v>
      </c>
      <c r="AQ74" s="32">
        <v>620</v>
      </c>
      <c r="AR74" s="32">
        <v>328</v>
      </c>
      <c r="AS74" s="32">
        <v>2751</v>
      </c>
      <c r="AT74" s="32">
        <v>0</v>
      </c>
      <c r="AU74" s="32"/>
      <c r="AV74" s="32"/>
      <c r="AW74" s="32">
        <v>0</v>
      </c>
      <c r="AX74" s="71">
        <v>183829</v>
      </c>
      <c r="AY74" s="53"/>
      <c r="AZ74" s="35">
        <v>104210</v>
      </c>
      <c r="BA74" s="72">
        <v>103457</v>
      </c>
      <c r="BB74" s="34">
        <v>103457</v>
      </c>
      <c r="BC74" s="73">
        <v>0</v>
      </c>
      <c r="BD74" s="33">
        <v>103457</v>
      </c>
      <c r="BE74" s="74">
        <v>0</v>
      </c>
      <c r="BF74" s="74">
        <v>0</v>
      </c>
      <c r="BG74" s="33">
        <v>0</v>
      </c>
      <c r="BH74" s="75">
        <v>0</v>
      </c>
      <c r="BI74" s="53"/>
      <c r="BK74" s="1"/>
      <c r="BL74" s="1"/>
    </row>
    <row r="75" spans="1:64" x14ac:dyDescent="0.3">
      <c r="A75" s="6" t="s">
        <v>86</v>
      </c>
      <c r="B75" s="10" t="s">
        <v>124</v>
      </c>
      <c r="C75" s="32">
        <v>407746</v>
      </c>
      <c r="D75" s="32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2206</v>
      </c>
      <c r="M75" s="32">
        <v>1</v>
      </c>
      <c r="N75" s="32">
        <v>27</v>
      </c>
      <c r="O75" s="32">
        <v>30</v>
      </c>
      <c r="P75" s="32">
        <v>778</v>
      </c>
      <c r="Q75" s="32">
        <v>468</v>
      </c>
      <c r="R75" s="32">
        <v>92</v>
      </c>
      <c r="S75" s="32">
        <v>0</v>
      </c>
      <c r="T75" s="32">
        <v>457</v>
      </c>
      <c r="U75" s="32">
        <v>77</v>
      </c>
      <c r="V75" s="32">
        <v>40</v>
      </c>
      <c r="W75" s="32">
        <v>24</v>
      </c>
      <c r="X75" s="32">
        <v>32</v>
      </c>
      <c r="Y75" s="32">
        <v>62</v>
      </c>
      <c r="Z75" s="32">
        <v>28</v>
      </c>
      <c r="AA75" s="32">
        <v>1</v>
      </c>
      <c r="AB75" s="32">
        <v>41</v>
      </c>
      <c r="AC75" s="32">
        <v>192</v>
      </c>
      <c r="AD75" s="32">
        <v>757</v>
      </c>
      <c r="AE75" s="32">
        <v>275</v>
      </c>
      <c r="AF75" s="32">
        <v>1731</v>
      </c>
      <c r="AG75" s="32">
        <v>3905</v>
      </c>
      <c r="AH75" s="32">
        <v>3341</v>
      </c>
      <c r="AI75" s="32">
        <v>147</v>
      </c>
      <c r="AJ75" s="32">
        <v>1585</v>
      </c>
      <c r="AK75" s="32">
        <v>1003</v>
      </c>
      <c r="AL75" s="32">
        <v>590</v>
      </c>
      <c r="AM75" s="32">
        <v>7767</v>
      </c>
      <c r="AN75" s="32">
        <v>1495</v>
      </c>
      <c r="AO75" s="32">
        <v>4089</v>
      </c>
      <c r="AP75" s="32">
        <v>3934</v>
      </c>
      <c r="AQ75" s="32">
        <v>479</v>
      </c>
      <c r="AR75" s="32">
        <v>459</v>
      </c>
      <c r="AS75" s="32">
        <v>249</v>
      </c>
      <c r="AT75" s="32">
        <v>0</v>
      </c>
      <c r="AU75" s="32"/>
      <c r="AV75" s="32"/>
      <c r="AW75" s="32">
        <v>0</v>
      </c>
      <c r="AX75" s="71">
        <v>36362</v>
      </c>
      <c r="AY75" s="53"/>
      <c r="AZ75" s="35">
        <v>8946</v>
      </c>
      <c r="BA75" s="72">
        <v>362432</v>
      </c>
      <c r="BB75" s="34">
        <v>362432</v>
      </c>
      <c r="BC75" s="73">
        <v>0</v>
      </c>
      <c r="BD75" s="33">
        <v>362432</v>
      </c>
      <c r="BE75" s="74">
        <v>0</v>
      </c>
      <c r="BF75" s="74">
        <v>0</v>
      </c>
      <c r="BG75" s="33">
        <v>0</v>
      </c>
      <c r="BH75" s="75">
        <v>6</v>
      </c>
      <c r="BI75" s="53"/>
      <c r="BK75" s="1"/>
      <c r="BL75" s="1"/>
    </row>
    <row r="76" spans="1:64" x14ac:dyDescent="0.3">
      <c r="A76" s="6" t="s">
        <v>87</v>
      </c>
      <c r="B76" s="10" t="s">
        <v>125</v>
      </c>
      <c r="C76" s="32">
        <v>316697</v>
      </c>
      <c r="D76" s="32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179</v>
      </c>
      <c r="M76" s="32">
        <v>31</v>
      </c>
      <c r="N76" s="32">
        <v>144</v>
      </c>
      <c r="O76" s="32">
        <v>2</v>
      </c>
      <c r="P76" s="32">
        <v>465</v>
      </c>
      <c r="Q76" s="32">
        <v>836</v>
      </c>
      <c r="R76" s="32">
        <v>176</v>
      </c>
      <c r="S76" s="32">
        <v>15</v>
      </c>
      <c r="T76" s="32">
        <v>686</v>
      </c>
      <c r="U76" s="32">
        <v>798</v>
      </c>
      <c r="V76" s="32">
        <v>322</v>
      </c>
      <c r="W76" s="32">
        <v>35</v>
      </c>
      <c r="X76" s="32">
        <v>114</v>
      </c>
      <c r="Y76" s="32">
        <v>856</v>
      </c>
      <c r="Z76" s="32">
        <v>114</v>
      </c>
      <c r="AA76" s="32">
        <v>211</v>
      </c>
      <c r="AB76" s="32">
        <v>152</v>
      </c>
      <c r="AC76" s="32">
        <v>340</v>
      </c>
      <c r="AD76" s="32">
        <v>801</v>
      </c>
      <c r="AE76" s="32">
        <v>146</v>
      </c>
      <c r="AF76" s="32">
        <v>2095</v>
      </c>
      <c r="AG76" s="32">
        <v>17920</v>
      </c>
      <c r="AH76" s="32">
        <v>4488</v>
      </c>
      <c r="AI76" s="32">
        <v>3492</v>
      </c>
      <c r="AJ76" s="32">
        <v>11422</v>
      </c>
      <c r="AK76" s="32">
        <v>3756</v>
      </c>
      <c r="AL76" s="32">
        <v>406</v>
      </c>
      <c r="AM76" s="32">
        <v>18559</v>
      </c>
      <c r="AN76" s="32">
        <v>2082</v>
      </c>
      <c r="AO76" s="32">
        <v>8649</v>
      </c>
      <c r="AP76" s="32">
        <v>2816</v>
      </c>
      <c r="AQ76" s="32">
        <v>1251</v>
      </c>
      <c r="AR76" s="32">
        <v>400</v>
      </c>
      <c r="AS76" s="32">
        <v>3798</v>
      </c>
      <c r="AT76" s="32">
        <v>0</v>
      </c>
      <c r="AU76" s="32"/>
      <c r="AV76" s="32"/>
      <c r="AW76" s="32">
        <v>0</v>
      </c>
      <c r="AX76" s="71">
        <v>87557</v>
      </c>
      <c r="AY76" s="53"/>
      <c r="AZ76" s="35">
        <v>11114</v>
      </c>
      <c r="BA76" s="72">
        <v>195886</v>
      </c>
      <c r="BB76" s="34">
        <v>195886</v>
      </c>
      <c r="BC76" s="73">
        <v>0</v>
      </c>
      <c r="BD76" s="33">
        <v>195886</v>
      </c>
      <c r="BE76" s="74">
        <v>0</v>
      </c>
      <c r="BF76" s="74">
        <v>0</v>
      </c>
      <c r="BG76" s="33">
        <v>36952</v>
      </c>
      <c r="BH76" s="75">
        <v>-14812</v>
      </c>
      <c r="BI76" s="53"/>
      <c r="BK76" s="1"/>
      <c r="BL76" s="1"/>
    </row>
    <row r="77" spans="1:64" x14ac:dyDescent="0.3">
      <c r="A77" s="6" t="s">
        <v>88</v>
      </c>
      <c r="B77" s="10" t="s">
        <v>126</v>
      </c>
      <c r="C77" s="32">
        <v>175139</v>
      </c>
      <c r="D77" s="32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4">
        <v>362</v>
      </c>
      <c r="M77" s="32">
        <v>647</v>
      </c>
      <c r="N77" s="32">
        <v>43</v>
      </c>
      <c r="O77" s="32">
        <v>47</v>
      </c>
      <c r="P77" s="32">
        <v>766</v>
      </c>
      <c r="Q77" s="32">
        <v>2320</v>
      </c>
      <c r="R77" s="32">
        <v>1222</v>
      </c>
      <c r="S77" s="32">
        <v>0</v>
      </c>
      <c r="T77" s="32">
        <v>154</v>
      </c>
      <c r="U77" s="32">
        <v>1032</v>
      </c>
      <c r="V77" s="32">
        <v>707</v>
      </c>
      <c r="W77" s="32">
        <v>826</v>
      </c>
      <c r="X77" s="32">
        <v>1919</v>
      </c>
      <c r="Y77" s="32">
        <v>1313</v>
      </c>
      <c r="Z77" s="32">
        <v>501</v>
      </c>
      <c r="AA77" s="32">
        <v>8</v>
      </c>
      <c r="AB77" s="32">
        <v>1220</v>
      </c>
      <c r="AC77" s="32">
        <v>590</v>
      </c>
      <c r="AD77" s="32">
        <v>6018</v>
      </c>
      <c r="AE77" s="32">
        <v>416</v>
      </c>
      <c r="AF77" s="32">
        <v>7160</v>
      </c>
      <c r="AG77" s="32">
        <v>31538</v>
      </c>
      <c r="AH77" s="32">
        <v>20143</v>
      </c>
      <c r="AI77" s="32">
        <v>2007</v>
      </c>
      <c r="AJ77" s="32">
        <v>4284</v>
      </c>
      <c r="AK77" s="32">
        <v>15935</v>
      </c>
      <c r="AL77" s="32">
        <v>905</v>
      </c>
      <c r="AM77" s="32">
        <v>5154</v>
      </c>
      <c r="AN77" s="32">
        <v>2628</v>
      </c>
      <c r="AO77" s="32">
        <v>633</v>
      </c>
      <c r="AP77" s="32">
        <v>1006</v>
      </c>
      <c r="AQ77" s="32">
        <v>603</v>
      </c>
      <c r="AR77" s="32">
        <v>689</v>
      </c>
      <c r="AS77" s="32">
        <v>677</v>
      </c>
      <c r="AT77" s="32">
        <v>0</v>
      </c>
      <c r="AU77" s="32"/>
      <c r="AV77" s="32"/>
      <c r="AW77" s="32">
        <v>0</v>
      </c>
      <c r="AX77" s="71">
        <v>113473</v>
      </c>
      <c r="AY77" s="53"/>
      <c r="AZ77" s="35">
        <v>25260</v>
      </c>
      <c r="BA77" s="72">
        <v>36406</v>
      </c>
      <c r="BB77" s="34">
        <v>27162</v>
      </c>
      <c r="BC77" s="73">
        <v>0</v>
      </c>
      <c r="BD77" s="33">
        <v>27162</v>
      </c>
      <c r="BE77" s="74">
        <v>9244</v>
      </c>
      <c r="BF77" s="74">
        <v>0</v>
      </c>
      <c r="BG77" s="33">
        <v>0</v>
      </c>
      <c r="BH77" s="75">
        <v>0</v>
      </c>
      <c r="BI77" s="53"/>
      <c r="BK77" s="1"/>
      <c r="BL77" s="1"/>
    </row>
    <row r="78" spans="1:64" x14ac:dyDescent="0.3">
      <c r="A78" s="6" t="s">
        <v>89</v>
      </c>
      <c r="B78" s="10" t="s">
        <v>127</v>
      </c>
      <c r="C78" s="32">
        <v>247529</v>
      </c>
      <c r="D78" s="32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4">
        <v>6741</v>
      </c>
      <c r="M78" s="32">
        <v>3</v>
      </c>
      <c r="N78" s="32">
        <v>0</v>
      </c>
      <c r="O78" s="32">
        <v>40</v>
      </c>
      <c r="P78" s="32">
        <v>221</v>
      </c>
      <c r="Q78" s="32">
        <v>2357</v>
      </c>
      <c r="R78" s="32">
        <v>284</v>
      </c>
      <c r="S78" s="32">
        <v>0</v>
      </c>
      <c r="T78" s="32">
        <v>319</v>
      </c>
      <c r="U78" s="32">
        <v>351</v>
      </c>
      <c r="V78" s="32">
        <v>56</v>
      </c>
      <c r="W78" s="32">
        <v>63</v>
      </c>
      <c r="X78" s="32">
        <v>55</v>
      </c>
      <c r="Y78" s="32">
        <v>147</v>
      </c>
      <c r="Z78" s="32">
        <v>71</v>
      </c>
      <c r="AA78" s="32">
        <v>4</v>
      </c>
      <c r="AB78" s="32">
        <v>170</v>
      </c>
      <c r="AC78" s="32">
        <v>762</v>
      </c>
      <c r="AD78" s="32">
        <v>75</v>
      </c>
      <c r="AE78" s="32">
        <v>130</v>
      </c>
      <c r="AF78" s="32">
        <v>1658</v>
      </c>
      <c r="AG78" s="32">
        <v>10381</v>
      </c>
      <c r="AH78" s="32">
        <v>10994</v>
      </c>
      <c r="AI78" s="32">
        <v>1456</v>
      </c>
      <c r="AJ78" s="32">
        <v>6672</v>
      </c>
      <c r="AK78" s="32">
        <v>843</v>
      </c>
      <c r="AL78" s="32">
        <v>3195</v>
      </c>
      <c r="AM78" s="32">
        <v>6056</v>
      </c>
      <c r="AN78" s="32">
        <v>1403</v>
      </c>
      <c r="AO78" s="32">
        <v>1829</v>
      </c>
      <c r="AP78" s="32">
        <v>1038</v>
      </c>
      <c r="AQ78" s="32">
        <v>1125</v>
      </c>
      <c r="AR78" s="32">
        <v>199</v>
      </c>
      <c r="AS78" s="32">
        <v>448</v>
      </c>
      <c r="AT78" s="32">
        <v>0</v>
      </c>
      <c r="AU78" s="32"/>
      <c r="AV78" s="32"/>
      <c r="AW78" s="32">
        <v>0</v>
      </c>
      <c r="AX78" s="71">
        <v>59146</v>
      </c>
      <c r="AY78" s="53"/>
      <c r="AZ78" s="35">
        <v>0</v>
      </c>
      <c r="BA78" s="72">
        <v>188383</v>
      </c>
      <c r="BB78" s="34">
        <v>188383</v>
      </c>
      <c r="BC78" s="73">
        <v>123800</v>
      </c>
      <c r="BD78" s="33">
        <v>64583</v>
      </c>
      <c r="BE78" s="74">
        <v>0</v>
      </c>
      <c r="BF78" s="74">
        <v>0</v>
      </c>
      <c r="BG78" s="33">
        <v>0</v>
      </c>
      <c r="BH78" s="75">
        <v>0</v>
      </c>
      <c r="BI78" s="53"/>
      <c r="BK78" s="1"/>
      <c r="BL78" s="1"/>
    </row>
    <row r="79" spans="1:64" x14ac:dyDescent="0.3">
      <c r="A79" s="6" t="s">
        <v>90</v>
      </c>
      <c r="B79" s="10" t="s">
        <v>128</v>
      </c>
      <c r="C79" s="32">
        <v>308927</v>
      </c>
      <c r="D79" s="32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4">
        <v>604</v>
      </c>
      <c r="M79" s="32">
        <v>822</v>
      </c>
      <c r="N79" s="32">
        <v>90</v>
      </c>
      <c r="O79" s="32">
        <v>243</v>
      </c>
      <c r="P79" s="32">
        <v>5020</v>
      </c>
      <c r="Q79" s="32">
        <v>5592</v>
      </c>
      <c r="R79" s="32">
        <v>4242</v>
      </c>
      <c r="S79" s="32">
        <v>0</v>
      </c>
      <c r="T79" s="32">
        <v>411</v>
      </c>
      <c r="U79" s="32">
        <v>3532</v>
      </c>
      <c r="V79" s="32">
        <v>2221</v>
      </c>
      <c r="W79" s="32">
        <v>234</v>
      </c>
      <c r="X79" s="32">
        <v>989</v>
      </c>
      <c r="Y79" s="32">
        <v>1130</v>
      </c>
      <c r="Z79" s="32">
        <v>639</v>
      </c>
      <c r="AA79" s="32">
        <v>14</v>
      </c>
      <c r="AB79" s="32">
        <v>2620</v>
      </c>
      <c r="AC79" s="32">
        <v>5491</v>
      </c>
      <c r="AD79" s="32">
        <v>3882</v>
      </c>
      <c r="AE79" s="32">
        <v>2000</v>
      </c>
      <c r="AF79" s="32">
        <v>18931</v>
      </c>
      <c r="AG79" s="32">
        <v>13888</v>
      </c>
      <c r="AH79" s="32">
        <v>38039</v>
      </c>
      <c r="AI79" s="32">
        <v>3803</v>
      </c>
      <c r="AJ79" s="32">
        <v>31680</v>
      </c>
      <c r="AK79" s="32">
        <v>14153</v>
      </c>
      <c r="AL79" s="32">
        <v>1694</v>
      </c>
      <c r="AM79" s="32">
        <v>41869</v>
      </c>
      <c r="AN79" s="32">
        <v>15845</v>
      </c>
      <c r="AO79" s="32">
        <v>2021</v>
      </c>
      <c r="AP79" s="32">
        <v>7158</v>
      </c>
      <c r="AQ79" s="32">
        <v>7776</v>
      </c>
      <c r="AR79" s="32">
        <v>1882</v>
      </c>
      <c r="AS79" s="32">
        <v>3268</v>
      </c>
      <c r="AT79" s="32">
        <v>0</v>
      </c>
      <c r="AU79" s="32"/>
      <c r="AV79" s="32"/>
      <c r="AW79" s="32">
        <v>0</v>
      </c>
      <c r="AX79" s="71">
        <v>241783</v>
      </c>
      <c r="AY79" s="53"/>
      <c r="AZ79" s="35">
        <v>59649</v>
      </c>
      <c r="BA79" s="72">
        <v>2347</v>
      </c>
      <c r="BB79" s="34">
        <v>2249</v>
      </c>
      <c r="BC79" s="73">
        <v>96</v>
      </c>
      <c r="BD79" s="33">
        <v>2153</v>
      </c>
      <c r="BE79" s="74">
        <v>0</v>
      </c>
      <c r="BF79" s="74">
        <v>95</v>
      </c>
      <c r="BG79" s="33">
        <v>5148</v>
      </c>
      <c r="BH79" s="75">
        <v>0</v>
      </c>
      <c r="BI79" s="53"/>
      <c r="BK79" s="1"/>
      <c r="BL79" s="1"/>
    </row>
    <row r="80" spans="1:64" x14ac:dyDescent="0.3">
      <c r="A80" s="6" t="s">
        <v>91</v>
      </c>
      <c r="B80" s="10" t="s">
        <v>129</v>
      </c>
      <c r="C80" s="32">
        <v>144214</v>
      </c>
      <c r="D80" s="32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4">
        <v>1659</v>
      </c>
      <c r="M80" s="32">
        <v>6</v>
      </c>
      <c r="N80" s="32">
        <v>548</v>
      </c>
      <c r="O80" s="32">
        <v>439</v>
      </c>
      <c r="P80" s="32">
        <v>1720</v>
      </c>
      <c r="Q80" s="32">
        <v>1148</v>
      </c>
      <c r="R80" s="32">
        <v>572</v>
      </c>
      <c r="S80" s="32">
        <v>0</v>
      </c>
      <c r="T80" s="32">
        <v>119</v>
      </c>
      <c r="U80" s="32">
        <v>916</v>
      </c>
      <c r="V80" s="32">
        <v>529</v>
      </c>
      <c r="W80" s="32">
        <v>165</v>
      </c>
      <c r="X80" s="32">
        <v>276</v>
      </c>
      <c r="Y80" s="32">
        <v>6794</v>
      </c>
      <c r="Z80" s="32">
        <v>143</v>
      </c>
      <c r="AA80" s="32">
        <v>1</v>
      </c>
      <c r="AB80" s="32">
        <v>1695</v>
      </c>
      <c r="AC80" s="32">
        <v>377</v>
      </c>
      <c r="AD80" s="32">
        <v>4364</v>
      </c>
      <c r="AE80" s="32">
        <v>904</v>
      </c>
      <c r="AF80" s="32">
        <v>19271</v>
      </c>
      <c r="AG80" s="32">
        <v>6674</v>
      </c>
      <c r="AH80" s="32">
        <v>23203</v>
      </c>
      <c r="AI80" s="32">
        <v>1573</v>
      </c>
      <c r="AJ80" s="32">
        <v>9478</v>
      </c>
      <c r="AK80" s="32">
        <v>7220</v>
      </c>
      <c r="AL80" s="32">
        <v>979</v>
      </c>
      <c r="AM80" s="32">
        <v>21676</v>
      </c>
      <c r="AN80" s="32">
        <v>3584</v>
      </c>
      <c r="AO80" s="32">
        <v>7554</v>
      </c>
      <c r="AP80" s="32">
        <v>3547</v>
      </c>
      <c r="AQ80" s="32">
        <v>2579</v>
      </c>
      <c r="AR80" s="32">
        <v>1833</v>
      </c>
      <c r="AS80" s="32">
        <v>388</v>
      </c>
      <c r="AT80" s="32">
        <v>0</v>
      </c>
      <c r="AU80" s="32"/>
      <c r="AV80" s="32"/>
      <c r="AW80" s="32">
        <v>0</v>
      </c>
      <c r="AX80" s="71">
        <v>131934</v>
      </c>
      <c r="AY80" s="53"/>
      <c r="AZ80" s="35">
        <v>0</v>
      </c>
      <c r="BA80" s="72">
        <v>11194</v>
      </c>
      <c r="BB80" s="34">
        <v>10653</v>
      </c>
      <c r="BC80" s="73">
        <v>0</v>
      </c>
      <c r="BD80" s="33">
        <v>10653</v>
      </c>
      <c r="BE80" s="74">
        <v>532</v>
      </c>
      <c r="BF80" s="74">
        <v>0</v>
      </c>
      <c r="BG80" s="33">
        <v>31</v>
      </c>
      <c r="BH80" s="75">
        <v>1055</v>
      </c>
      <c r="BI80" s="53"/>
      <c r="BK80" s="1"/>
      <c r="BL80" s="1"/>
    </row>
    <row r="81" spans="1:64" x14ac:dyDescent="0.3">
      <c r="A81" s="6" t="s">
        <v>92</v>
      </c>
      <c r="B81" s="10" t="s">
        <v>130</v>
      </c>
      <c r="C81" s="32">
        <v>305759</v>
      </c>
      <c r="D81" s="32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4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/>
      <c r="AV81" s="32"/>
      <c r="AW81" s="32">
        <v>0</v>
      </c>
      <c r="AX81" s="71">
        <v>0</v>
      </c>
      <c r="AY81" s="53"/>
      <c r="AZ81" s="35">
        <v>0</v>
      </c>
      <c r="BA81" s="72">
        <v>305759</v>
      </c>
      <c r="BB81" s="34">
        <v>5507</v>
      </c>
      <c r="BC81" s="73">
        <v>0</v>
      </c>
      <c r="BD81" s="33">
        <v>5507</v>
      </c>
      <c r="BE81" s="74">
        <v>300252</v>
      </c>
      <c r="BF81" s="74">
        <v>0</v>
      </c>
      <c r="BG81" s="33">
        <v>0</v>
      </c>
      <c r="BH81" s="75">
        <v>0</v>
      </c>
      <c r="BI81" s="53"/>
      <c r="BK81" s="1"/>
      <c r="BL81" s="1"/>
    </row>
    <row r="82" spans="1:64" x14ac:dyDescent="0.3">
      <c r="A82" s="6" t="s">
        <v>93</v>
      </c>
      <c r="B82" s="10" t="s">
        <v>131</v>
      </c>
      <c r="C82" s="32">
        <v>192016</v>
      </c>
      <c r="D82" s="32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4">
        <v>2</v>
      </c>
      <c r="M82" s="32">
        <v>0</v>
      </c>
      <c r="N82" s="32">
        <v>4</v>
      </c>
      <c r="O82" s="32">
        <v>0</v>
      </c>
      <c r="P82" s="32">
        <v>120</v>
      </c>
      <c r="Q82" s="32">
        <v>129</v>
      </c>
      <c r="R82" s="32">
        <v>97</v>
      </c>
      <c r="S82" s="32">
        <v>0</v>
      </c>
      <c r="T82" s="32">
        <v>0</v>
      </c>
      <c r="U82" s="32">
        <v>194</v>
      </c>
      <c r="V82" s="32">
        <v>25</v>
      </c>
      <c r="W82" s="32">
        <v>0</v>
      </c>
      <c r="X82" s="32">
        <v>0</v>
      </c>
      <c r="Y82" s="32">
        <v>47</v>
      </c>
      <c r="Z82" s="32">
        <v>23</v>
      </c>
      <c r="AA82" s="32">
        <v>2</v>
      </c>
      <c r="AB82" s="32">
        <v>1</v>
      </c>
      <c r="AC82" s="32">
        <v>55</v>
      </c>
      <c r="AD82" s="32">
        <v>491</v>
      </c>
      <c r="AE82" s="32">
        <v>94</v>
      </c>
      <c r="AF82" s="32">
        <v>212</v>
      </c>
      <c r="AG82" s="32">
        <v>360</v>
      </c>
      <c r="AH82" s="32">
        <v>1231</v>
      </c>
      <c r="AI82" s="32">
        <v>670</v>
      </c>
      <c r="AJ82" s="32">
        <v>1312</v>
      </c>
      <c r="AK82" s="32">
        <v>1215</v>
      </c>
      <c r="AL82" s="32">
        <v>0</v>
      </c>
      <c r="AM82" s="32">
        <v>1958</v>
      </c>
      <c r="AN82" s="32">
        <v>317</v>
      </c>
      <c r="AO82" s="32">
        <v>2123</v>
      </c>
      <c r="AP82" s="32">
        <v>2104</v>
      </c>
      <c r="AQ82" s="32">
        <v>3126</v>
      </c>
      <c r="AR82" s="32">
        <v>46</v>
      </c>
      <c r="AS82" s="32">
        <v>15</v>
      </c>
      <c r="AT82" s="32">
        <v>0</v>
      </c>
      <c r="AU82" s="32"/>
      <c r="AV82" s="32"/>
      <c r="AW82" s="32">
        <v>0</v>
      </c>
      <c r="AX82" s="71">
        <v>15973</v>
      </c>
      <c r="AY82" s="53"/>
      <c r="AZ82" s="35">
        <v>508</v>
      </c>
      <c r="BA82" s="72">
        <v>175535</v>
      </c>
      <c r="BB82" s="34">
        <v>65067</v>
      </c>
      <c r="BC82" s="73">
        <v>8474</v>
      </c>
      <c r="BD82" s="33">
        <v>56593</v>
      </c>
      <c r="BE82" s="74">
        <v>105892</v>
      </c>
      <c r="BF82" s="74">
        <v>4576</v>
      </c>
      <c r="BG82" s="33">
        <v>0</v>
      </c>
      <c r="BH82" s="75">
        <v>0</v>
      </c>
      <c r="BI82" s="53"/>
      <c r="BK82" s="1"/>
      <c r="BL82" s="1"/>
    </row>
    <row r="83" spans="1:64" x14ac:dyDescent="0.3">
      <c r="A83" s="6" t="s">
        <v>94</v>
      </c>
      <c r="B83" s="10" t="s">
        <v>132</v>
      </c>
      <c r="C83" s="32">
        <v>120255</v>
      </c>
      <c r="D83" s="32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4">
        <v>0</v>
      </c>
      <c r="M83" s="32">
        <v>0</v>
      </c>
      <c r="N83" s="32">
        <v>0</v>
      </c>
      <c r="O83" s="32">
        <v>0</v>
      </c>
      <c r="P83" s="32">
        <v>0</v>
      </c>
      <c r="Q83" s="32">
        <v>27</v>
      </c>
      <c r="R83" s="32">
        <v>27</v>
      </c>
      <c r="S83" s="32">
        <v>0</v>
      </c>
      <c r="T83" s="32">
        <v>0</v>
      </c>
      <c r="U83" s="32">
        <v>58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26</v>
      </c>
      <c r="AK83" s="32">
        <v>0</v>
      </c>
      <c r="AL83" s="32">
        <v>0</v>
      </c>
      <c r="AM83" s="32">
        <v>0</v>
      </c>
      <c r="AN83" s="32">
        <v>0</v>
      </c>
      <c r="AO83" s="32">
        <v>4</v>
      </c>
      <c r="AP83" s="32">
        <v>0</v>
      </c>
      <c r="AQ83" s="32">
        <v>249</v>
      </c>
      <c r="AR83" s="32">
        <v>0</v>
      </c>
      <c r="AS83" s="32">
        <v>0</v>
      </c>
      <c r="AT83" s="32">
        <v>0</v>
      </c>
      <c r="AU83" s="32"/>
      <c r="AV83" s="32"/>
      <c r="AW83" s="32">
        <v>0</v>
      </c>
      <c r="AX83" s="71">
        <v>391</v>
      </c>
      <c r="AY83" s="53"/>
      <c r="AZ83" s="35">
        <v>152</v>
      </c>
      <c r="BA83" s="72">
        <v>119712</v>
      </c>
      <c r="BB83" s="34">
        <v>84454</v>
      </c>
      <c r="BC83" s="73">
        <v>3319</v>
      </c>
      <c r="BD83" s="33">
        <v>81135</v>
      </c>
      <c r="BE83" s="74">
        <v>27381</v>
      </c>
      <c r="BF83" s="74">
        <v>7877</v>
      </c>
      <c r="BG83" s="33">
        <v>0</v>
      </c>
      <c r="BH83" s="75">
        <v>0</v>
      </c>
      <c r="BI83" s="53"/>
      <c r="BK83" s="1"/>
      <c r="BL83" s="1"/>
    </row>
    <row r="84" spans="1:64" x14ac:dyDescent="0.3">
      <c r="A84" s="6" t="s">
        <v>95</v>
      </c>
      <c r="B84" s="10" t="s">
        <v>133</v>
      </c>
      <c r="C84" s="32">
        <v>41659</v>
      </c>
      <c r="D84" s="32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4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264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31</v>
      </c>
      <c r="AQ84" s="32">
        <v>0</v>
      </c>
      <c r="AR84" s="32">
        <v>0</v>
      </c>
      <c r="AS84" s="32">
        <v>156</v>
      </c>
      <c r="AT84" s="32">
        <v>0</v>
      </c>
      <c r="AU84" s="32"/>
      <c r="AV84" s="32"/>
      <c r="AW84" s="32">
        <v>0</v>
      </c>
      <c r="AX84" s="71">
        <v>451</v>
      </c>
      <c r="AY84" s="53"/>
      <c r="AZ84" s="35">
        <v>19</v>
      </c>
      <c r="BA84" s="72">
        <v>41189</v>
      </c>
      <c r="BB84" s="34">
        <v>40663</v>
      </c>
      <c r="BC84" s="73">
        <v>0</v>
      </c>
      <c r="BD84" s="33">
        <v>40663</v>
      </c>
      <c r="BE84" s="74">
        <v>0</v>
      </c>
      <c r="BF84" s="74">
        <v>526</v>
      </c>
      <c r="BG84" s="33">
        <v>0</v>
      </c>
      <c r="BH84" s="75">
        <v>0</v>
      </c>
      <c r="BI84" s="53"/>
      <c r="BK84" s="1"/>
      <c r="BL84" s="1"/>
    </row>
    <row r="85" spans="1:64" x14ac:dyDescent="0.3">
      <c r="A85" s="6" t="s">
        <v>96</v>
      </c>
      <c r="B85" s="10" t="s">
        <v>134</v>
      </c>
      <c r="C85" s="32">
        <v>103226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4">
        <v>3</v>
      </c>
      <c r="M85" s="32">
        <v>0</v>
      </c>
      <c r="N85" s="32">
        <v>0</v>
      </c>
      <c r="O85" s="32">
        <v>0</v>
      </c>
      <c r="P85" s="32">
        <v>20</v>
      </c>
      <c r="Q85" s="32">
        <v>30</v>
      </c>
      <c r="R85" s="32">
        <v>323</v>
      </c>
      <c r="S85" s="32">
        <v>4</v>
      </c>
      <c r="T85" s="32">
        <v>43</v>
      </c>
      <c r="U85" s="32">
        <v>171</v>
      </c>
      <c r="V85" s="32">
        <v>494</v>
      </c>
      <c r="W85" s="32">
        <v>0</v>
      </c>
      <c r="X85" s="32">
        <v>7</v>
      </c>
      <c r="Y85" s="32">
        <v>30</v>
      </c>
      <c r="Z85" s="32">
        <v>21</v>
      </c>
      <c r="AA85" s="32">
        <v>2</v>
      </c>
      <c r="AB85" s="32">
        <v>32</v>
      </c>
      <c r="AC85" s="32">
        <v>13</v>
      </c>
      <c r="AD85" s="32">
        <v>36</v>
      </c>
      <c r="AE85" s="32">
        <v>15</v>
      </c>
      <c r="AF85" s="32">
        <v>23</v>
      </c>
      <c r="AG85" s="32">
        <v>71</v>
      </c>
      <c r="AH85" s="32">
        <v>97</v>
      </c>
      <c r="AI85" s="32">
        <v>961</v>
      </c>
      <c r="AJ85" s="32">
        <v>59</v>
      </c>
      <c r="AK85" s="32">
        <v>1426</v>
      </c>
      <c r="AL85" s="32">
        <v>14</v>
      </c>
      <c r="AM85" s="32">
        <v>14</v>
      </c>
      <c r="AN85" s="32">
        <v>38</v>
      </c>
      <c r="AO85" s="32">
        <v>279</v>
      </c>
      <c r="AP85" s="32">
        <v>4</v>
      </c>
      <c r="AQ85" s="32">
        <v>9</v>
      </c>
      <c r="AR85" s="32">
        <v>203</v>
      </c>
      <c r="AS85" s="32">
        <v>755</v>
      </c>
      <c r="AT85" s="32">
        <v>0</v>
      </c>
      <c r="AU85" s="32"/>
      <c r="AV85" s="32"/>
      <c r="AW85" s="32">
        <v>0</v>
      </c>
      <c r="AX85" s="71">
        <v>5197</v>
      </c>
      <c r="AY85" s="53"/>
      <c r="AZ85" s="35">
        <v>0</v>
      </c>
      <c r="BA85" s="72">
        <v>98029</v>
      </c>
      <c r="BB85" s="34">
        <v>52706</v>
      </c>
      <c r="BC85" s="73">
        <v>0</v>
      </c>
      <c r="BD85" s="33">
        <v>52706</v>
      </c>
      <c r="BE85" s="74">
        <v>0</v>
      </c>
      <c r="BF85" s="74">
        <v>45323</v>
      </c>
      <c r="BG85" s="33">
        <v>0</v>
      </c>
      <c r="BH85" s="75">
        <v>0</v>
      </c>
      <c r="BI85" s="53"/>
      <c r="BK85" s="1"/>
      <c r="BL85" s="1"/>
    </row>
    <row r="86" spans="1:64" x14ac:dyDescent="0.3">
      <c r="A86" s="6" t="s">
        <v>97</v>
      </c>
      <c r="B86" s="10" t="s">
        <v>135</v>
      </c>
      <c r="C86" s="32">
        <v>6526</v>
      </c>
      <c r="D86" s="32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4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/>
      <c r="AV86" s="32"/>
      <c r="AW86" s="32">
        <v>0</v>
      </c>
      <c r="AX86" s="71">
        <v>0</v>
      </c>
      <c r="AY86" s="53"/>
      <c r="AZ86" s="35">
        <v>0</v>
      </c>
      <c r="BA86" s="72">
        <v>6526</v>
      </c>
      <c r="BB86" s="34">
        <v>6526</v>
      </c>
      <c r="BC86" s="73">
        <v>6526</v>
      </c>
      <c r="BD86" s="33">
        <v>0</v>
      </c>
      <c r="BE86" s="74">
        <v>0</v>
      </c>
      <c r="BF86" s="74">
        <v>0</v>
      </c>
      <c r="BG86" s="33">
        <v>0</v>
      </c>
      <c r="BH86" s="75">
        <v>0</v>
      </c>
      <c r="BI86" s="53"/>
      <c r="BK86" s="1"/>
      <c r="BL86" s="1"/>
    </row>
    <row r="87" spans="1:64" x14ac:dyDescent="0.3">
      <c r="A87" s="6" t="s">
        <v>98</v>
      </c>
      <c r="B87" s="10" t="s">
        <v>136</v>
      </c>
      <c r="C87" s="32">
        <v>0</v>
      </c>
      <c r="D87" s="32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4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/>
      <c r="AV87" s="32"/>
      <c r="AW87" s="32">
        <v>0</v>
      </c>
      <c r="AX87" s="71">
        <v>0</v>
      </c>
      <c r="AY87" s="53"/>
      <c r="AZ87" s="35">
        <v>0</v>
      </c>
      <c r="BA87" s="72">
        <v>0</v>
      </c>
      <c r="BB87" s="34">
        <v>0</v>
      </c>
      <c r="BC87" s="73">
        <v>0</v>
      </c>
      <c r="BD87" s="33">
        <v>0</v>
      </c>
      <c r="BE87" s="74">
        <v>0</v>
      </c>
      <c r="BF87" s="74">
        <v>0</v>
      </c>
      <c r="BG87" s="33">
        <v>0</v>
      </c>
      <c r="BH87" s="75">
        <v>0</v>
      </c>
      <c r="BI87" s="53"/>
      <c r="BK87" s="1"/>
      <c r="BL87" s="1"/>
    </row>
    <row r="88" spans="1:64" x14ac:dyDescent="0.3">
      <c r="A88" s="6" t="s">
        <v>99</v>
      </c>
      <c r="B88" s="10" t="s">
        <v>51</v>
      </c>
      <c r="C88" s="32">
        <v>20585</v>
      </c>
      <c r="D88" s="32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4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/>
      <c r="AV88" s="32"/>
      <c r="AW88" s="32">
        <v>0</v>
      </c>
      <c r="AX88" s="71">
        <v>0</v>
      </c>
      <c r="AY88" s="53"/>
      <c r="AZ88" s="35">
        <v>66532</v>
      </c>
      <c r="BA88" s="72">
        <v>-45947</v>
      </c>
      <c r="BB88" s="34">
        <v>-45947</v>
      </c>
      <c r="BC88" s="73">
        <v>0</v>
      </c>
      <c r="BD88" s="33">
        <v>-45947</v>
      </c>
      <c r="BE88" s="74">
        <v>0</v>
      </c>
      <c r="BF88" s="74">
        <v>0</v>
      </c>
      <c r="BG88" s="33">
        <v>0</v>
      </c>
      <c r="BH88" s="75">
        <v>0</v>
      </c>
      <c r="BI88" s="53"/>
      <c r="BK88" s="1"/>
      <c r="BL88" s="1"/>
    </row>
    <row r="89" spans="1:64" ht="12" thickBot="1" x14ac:dyDescent="0.35">
      <c r="A89" s="6" t="s">
        <v>100</v>
      </c>
      <c r="B89" s="10" t="s">
        <v>137</v>
      </c>
      <c r="C89" s="32">
        <v>0</v>
      </c>
      <c r="D89" s="32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4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/>
      <c r="AV89" s="32"/>
      <c r="AW89" s="32">
        <v>0</v>
      </c>
      <c r="AX89" s="71">
        <v>0</v>
      </c>
      <c r="AY89" s="53"/>
      <c r="AZ89" s="35">
        <v>0</v>
      </c>
      <c r="BA89" s="72">
        <v>0</v>
      </c>
      <c r="BB89" s="34">
        <v>0</v>
      </c>
      <c r="BC89" s="73">
        <v>0</v>
      </c>
      <c r="BD89" s="33">
        <v>0</v>
      </c>
      <c r="BE89" s="74">
        <v>0</v>
      </c>
      <c r="BF89" s="74">
        <v>0</v>
      </c>
      <c r="BG89" s="33">
        <v>0</v>
      </c>
      <c r="BH89" s="75">
        <v>0</v>
      </c>
      <c r="BI89" s="53"/>
      <c r="BK89" s="1"/>
      <c r="BL89" s="1"/>
    </row>
    <row r="90" spans="1:64" ht="12.5" thickTop="1" thickBot="1" x14ac:dyDescent="0.35">
      <c r="B90" s="76" t="s">
        <v>156</v>
      </c>
      <c r="C90" s="40">
        <v>8181432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1">
        <v>0</v>
      </c>
      <c r="L90" s="42">
        <v>226485</v>
      </c>
      <c r="M90" s="42">
        <v>53082</v>
      </c>
      <c r="N90" s="42">
        <v>3869</v>
      </c>
      <c r="O90" s="42">
        <v>3514</v>
      </c>
      <c r="P90" s="42">
        <v>31905</v>
      </c>
      <c r="Q90" s="42">
        <v>351573</v>
      </c>
      <c r="R90" s="42">
        <v>74497</v>
      </c>
      <c r="S90" s="42">
        <v>21</v>
      </c>
      <c r="T90" s="42">
        <v>72364</v>
      </c>
      <c r="U90" s="42">
        <v>86990</v>
      </c>
      <c r="V90" s="42">
        <v>69052</v>
      </c>
      <c r="W90" s="42">
        <v>4152</v>
      </c>
      <c r="X90" s="42">
        <v>67725</v>
      </c>
      <c r="Y90" s="42">
        <v>140479</v>
      </c>
      <c r="Z90" s="42">
        <v>53507</v>
      </c>
      <c r="AA90" s="42">
        <v>6764</v>
      </c>
      <c r="AB90" s="42">
        <v>55530</v>
      </c>
      <c r="AC90" s="42">
        <v>30095</v>
      </c>
      <c r="AD90" s="42">
        <v>112090</v>
      </c>
      <c r="AE90" s="42">
        <v>12218</v>
      </c>
      <c r="AF90" s="42">
        <v>350130</v>
      </c>
      <c r="AG90" s="42">
        <v>210052</v>
      </c>
      <c r="AH90" s="42">
        <v>286423</v>
      </c>
      <c r="AI90" s="42">
        <v>355498</v>
      </c>
      <c r="AJ90" s="42">
        <v>144712</v>
      </c>
      <c r="AK90" s="42">
        <v>58794</v>
      </c>
      <c r="AL90" s="42">
        <v>16187</v>
      </c>
      <c r="AM90" s="42">
        <v>182881</v>
      </c>
      <c r="AN90" s="42">
        <v>51466</v>
      </c>
      <c r="AO90" s="42">
        <v>69781</v>
      </c>
      <c r="AP90" s="42">
        <v>54825</v>
      </c>
      <c r="AQ90" s="42">
        <v>51078</v>
      </c>
      <c r="AR90" s="42">
        <v>9517</v>
      </c>
      <c r="AS90" s="42">
        <v>38144</v>
      </c>
      <c r="AT90" s="42">
        <v>0</v>
      </c>
      <c r="AU90" s="42"/>
      <c r="AV90" s="42"/>
      <c r="AW90" s="42">
        <v>0</v>
      </c>
      <c r="AX90" s="42">
        <v>3335400</v>
      </c>
      <c r="AY90" s="76">
        <v>0</v>
      </c>
      <c r="AZ90" s="77">
        <v>908881</v>
      </c>
      <c r="BA90" s="77">
        <v>3080182</v>
      </c>
      <c r="BB90" s="42">
        <v>2578416</v>
      </c>
      <c r="BC90" s="42">
        <v>384653</v>
      </c>
      <c r="BD90" s="78">
        <v>2193763</v>
      </c>
      <c r="BE90" s="78">
        <v>443310</v>
      </c>
      <c r="BF90" s="78">
        <v>58456</v>
      </c>
      <c r="BG90" s="42">
        <v>854173</v>
      </c>
      <c r="BH90" s="42">
        <v>2796</v>
      </c>
      <c r="BI90" s="79">
        <v>0</v>
      </c>
      <c r="BK90" s="1"/>
      <c r="BL90" s="1"/>
    </row>
    <row r="91" spans="1:64" ht="12" thickTop="1" x14ac:dyDescent="0.3">
      <c r="B91" s="80" t="s">
        <v>157</v>
      </c>
      <c r="C91" s="81">
        <v>0</v>
      </c>
      <c r="D91" s="82">
        <v>0</v>
      </c>
      <c r="E91" s="82">
        <v>0</v>
      </c>
      <c r="F91" s="82">
        <v>178844</v>
      </c>
      <c r="G91" s="82">
        <v>-6021</v>
      </c>
      <c r="H91" s="82">
        <v>32446</v>
      </c>
      <c r="I91" s="82">
        <v>2197</v>
      </c>
      <c r="J91" s="82">
        <v>100160</v>
      </c>
      <c r="K91" s="82">
        <v>0</v>
      </c>
      <c r="L91" s="81">
        <v>476208</v>
      </c>
      <c r="M91" s="83">
        <v>98552</v>
      </c>
      <c r="N91" s="83">
        <v>45157</v>
      </c>
      <c r="O91" s="83">
        <v>23936</v>
      </c>
      <c r="P91" s="83">
        <v>58267</v>
      </c>
      <c r="Q91" s="83">
        <v>138682</v>
      </c>
      <c r="R91" s="83">
        <v>62674</v>
      </c>
      <c r="S91" s="83">
        <v>111</v>
      </c>
      <c r="T91" s="83">
        <v>25529</v>
      </c>
      <c r="U91" s="83">
        <v>38137</v>
      </c>
      <c r="V91" s="83">
        <v>63309</v>
      </c>
      <c r="W91" s="83">
        <v>6225</v>
      </c>
      <c r="X91" s="83">
        <v>20497</v>
      </c>
      <c r="Y91" s="83">
        <v>59901</v>
      </c>
      <c r="Z91" s="83">
        <v>9409</v>
      </c>
      <c r="AA91" s="83">
        <v>9721</v>
      </c>
      <c r="AB91" s="83">
        <v>31809</v>
      </c>
      <c r="AC91" s="83">
        <v>40361</v>
      </c>
      <c r="AD91" s="83">
        <v>57574</v>
      </c>
      <c r="AE91" s="83">
        <v>74273</v>
      </c>
      <c r="AF91" s="83">
        <v>81596</v>
      </c>
      <c r="AG91" s="83">
        <v>259318</v>
      </c>
      <c r="AH91" s="83">
        <v>181775</v>
      </c>
      <c r="AI91" s="83">
        <v>51556</v>
      </c>
      <c r="AJ91" s="83">
        <v>124595</v>
      </c>
      <c r="AK91" s="83">
        <v>96971</v>
      </c>
      <c r="AL91" s="83">
        <v>226880</v>
      </c>
      <c r="AM91" s="83">
        <v>120131</v>
      </c>
      <c r="AN91" s="83">
        <v>72552</v>
      </c>
      <c r="AO91" s="83">
        <v>235978</v>
      </c>
      <c r="AP91" s="83">
        <v>135710</v>
      </c>
      <c r="AQ91" s="83">
        <v>69177</v>
      </c>
      <c r="AR91" s="83">
        <v>31573</v>
      </c>
      <c r="AS91" s="83">
        <v>60398</v>
      </c>
      <c r="AT91" s="83">
        <v>6526</v>
      </c>
      <c r="AU91" s="83"/>
      <c r="AV91" s="83"/>
      <c r="AW91" s="83">
        <v>0</v>
      </c>
      <c r="AX91" s="84">
        <v>3095068</v>
      </c>
      <c r="AY91" s="84">
        <v>3402694</v>
      </c>
      <c r="BK91" s="1"/>
      <c r="BL91" s="1"/>
    </row>
    <row r="92" spans="1:64" ht="12" thickBot="1" x14ac:dyDescent="0.35">
      <c r="B92" s="80" t="s">
        <v>158</v>
      </c>
      <c r="C92" s="34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4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/>
      <c r="AV92" s="32"/>
      <c r="AW92" s="32">
        <v>0</v>
      </c>
      <c r="AX92" s="35">
        <v>0</v>
      </c>
      <c r="AY92" s="35">
        <v>0</v>
      </c>
      <c r="BK92" s="1"/>
      <c r="BL92" s="1"/>
    </row>
    <row r="93" spans="1:64" ht="12" thickTop="1" x14ac:dyDescent="0.3">
      <c r="B93" s="80" t="s">
        <v>159</v>
      </c>
      <c r="C93" s="34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4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/>
      <c r="AV93" s="32"/>
      <c r="AW93" s="32">
        <v>0</v>
      </c>
      <c r="AX93" s="35">
        <v>0</v>
      </c>
      <c r="AY93" s="35">
        <v>0</v>
      </c>
      <c r="BA93" s="85" t="s">
        <v>160</v>
      </c>
      <c r="BB93" s="86"/>
      <c r="BC93" s="86"/>
      <c r="BD93" s="86"/>
      <c r="BE93" s="87">
        <v>3095068</v>
      </c>
      <c r="BG93" s="85" t="s">
        <v>161</v>
      </c>
      <c r="BH93" s="86"/>
      <c r="BI93" s="86"/>
      <c r="BJ93" s="86"/>
      <c r="BK93" s="87">
        <v>3080182</v>
      </c>
      <c r="BL93" s="73"/>
    </row>
    <row r="94" spans="1:64" x14ac:dyDescent="0.3">
      <c r="B94" s="80" t="s">
        <v>162</v>
      </c>
      <c r="C94" s="34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4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/>
      <c r="AV94" s="32"/>
      <c r="AW94" s="32">
        <v>0</v>
      </c>
      <c r="AX94" s="35">
        <v>0</v>
      </c>
      <c r="AY94" s="35">
        <v>0</v>
      </c>
      <c r="BA94" s="88" t="s">
        <v>163</v>
      </c>
      <c r="BE94" s="72">
        <v>100160</v>
      </c>
      <c r="BG94" s="88" t="s">
        <v>164</v>
      </c>
      <c r="BK94" s="72">
        <v>854173</v>
      </c>
      <c r="BL94" s="73"/>
    </row>
    <row r="95" spans="1:64" s="44" customFormat="1" ht="11.25" customHeight="1" x14ac:dyDescent="0.3">
      <c r="B95" s="80" t="s">
        <v>165</v>
      </c>
      <c r="C95" s="89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34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0</v>
      </c>
      <c r="AF95" s="91">
        <v>0</v>
      </c>
      <c r="AG95" s="91">
        <v>0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91">
        <v>0</v>
      </c>
      <c r="AT95" s="91">
        <v>0</v>
      </c>
      <c r="AU95" s="91"/>
      <c r="AV95" s="91"/>
      <c r="AW95" s="91">
        <v>0</v>
      </c>
      <c r="AX95" s="35">
        <v>0</v>
      </c>
      <c r="AY95" s="35">
        <v>0</v>
      </c>
      <c r="AZ95" s="1"/>
      <c r="BA95" s="88" t="s">
        <v>166</v>
      </c>
      <c r="BE95" s="92">
        <v>2197</v>
      </c>
      <c r="BG95" s="88" t="s">
        <v>167</v>
      </c>
      <c r="BH95" s="1"/>
      <c r="BI95" s="1"/>
      <c r="BJ95" s="1"/>
      <c r="BK95" s="72">
        <v>2796</v>
      </c>
      <c r="BL95" s="73"/>
    </row>
    <row r="96" spans="1:64" x14ac:dyDescent="0.3">
      <c r="B96" s="80" t="s">
        <v>168</v>
      </c>
      <c r="C96" s="34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4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/>
      <c r="AV96" s="32"/>
      <c r="AW96" s="32">
        <v>0</v>
      </c>
      <c r="AX96" s="35">
        <v>0</v>
      </c>
      <c r="AY96" s="35">
        <v>0</v>
      </c>
      <c r="BA96" s="88" t="s">
        <v>169</v>
      </c>
      <c r="BE96" s="72">
        <v>211290</v>
      </c>
      <c r="BG96" s="88" t="s">
        <v>170</v>
      </c>
      <c r="BK96" s="72">
        <v>0</v>
      </c>
      <c r="BL96" s="73"/>
    </row>
    <row r="97" spans="2:64" x14ac:dyDescent="0.3">
      <c r="B97" s="80" t="s">
        <v>171</v>
      </c>
      <c r="C97" s="34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4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/>
      <c r="AV97" s="32"/>
      <c r="AW97" s="32">
        <v>0</v>
      </c>
      <c r="AX97" s="35">
        <v>0</v>
      </c>
      <c r="AY97" s="35">
        <v>0</v>
      </c>
      <c r="BA97" s="88" t="s">
        <v>172</v>
      </c>
      <c r="BE97" s="72">
        <v>-6021</v>
      </c>
      <c r="BG97" s="88" t="s">
        <v>173</v>
      </c>
      <c r="BK97" s="72">
        <v>908881</v>
      </c>
      <c r="BL97" s="73"/>
    </row>
    <row r="98" spans="2:64" ht="12" thickBot="1" x14ac:dyDescent="0.35">
      <c r="B98" s="80" t="s">
        <v>174</v>
      </c>
      <c r="C98" s="93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5">
        <v>476208</v>
      </c>
      <c r="M98" s="96">
        <v>98552</v>
      </c>
      <c r="N98" s="96">
        <v>45157</v>
      </c>
      <c r="O98" s="96">
        <v>23936</v>
      </c>
      <c r="P98" s="96">
        <v>58267</v>
      </c>
      <c r="Q98" s="96">
        <v>138682</v>
      </c>
      <c r="R98" s="96">
        <v>62674</v>
      </c>
      <c r="S98" s="96">
        <v>111</v>
      </c>
      <c r="T98" s="96">
        <v>25529</v>
      </c>
      <c r="U98" s="96">
        <v>38137</v>
      </c>
      <c r="V98" s="96">
        <v>63309</v>
      </c>
      <c r="W98" s="96">
        <v>6225</v>
      </c>
      <c r="X98" s="96">
        <v>20497</v>
      </c>
      <c r="Y98" s="96">
        <v>59901</v>
      </c>
      <c r="Z98" s="96">
        <v>9409</v>
      </c>
      <c r="AA98" s="96">
        <v>9721</v>
      </c>
      <c r="AB98" s="96">
        <v>31809</v>
      </c>
      <c r="AC98" s="96">
        <v>40361</v>
      </c>
      <c r="AD98" s="96">
        <v>57574</v>
      </c>
      <c r="AE98" s="96">
        <v>74273</v>
      </c>
      <c r="AF98" s="96">
        <v>81596</v>
      </c>
      <c r="AG98" s="96">
        <v>259318</v>
      </c>
      <c r="AH98" s="96">
        <v>181775</v>
      </c>
      <c r="AI98" s="96">
        <v>51556</v>
      </c>
      <c r="AJ98" s="96">
        <v>124595</v>
      </c>
      <c r="AK98" s="96">
        <v>96971</v>
      </c>
      <c r="AL98" s="96">
        <v>226880</v>
      </c>
      <c r="AM98" s="96">
        <v>120131</v>
      </c>
      <c r="AN98" s="96">
        <v>72552</v>
      </c>
      <c r="AO98" s="96">
        <v>235978</v>
      </c>
      <c r="AP98" s="96">
        <v>135710</v>
      </c>
      <c r="AQ98" s="96">
        <v>69177</v>
      </c>
      <c r="AR98" s="96">
        <v>31574</v>
      </c>
      <c r="AS98" s="96">
        <v>60398</v>
      </c>
      <c r="AT98" s="96">
        <v>6526</v>
      </c>
      <c r="AU98" s="96"/>
      <c r="AV98" s="96"/>
      <c r="AW98" s="96">
        <v>0</v>
      </c>
      <c r="AX98" s="97">
        <v>3095069</v>
      </c>
      <c r="AY98" s="97">
        <v>3095069</v>
      </c>
      <c r="BA98" s="88"/>
      <c r="BE98" s="72">
        <v>0</v>
      </c>
      <c r="BG98" s="88" t="s">
        <v>175</v>
      </c>
      <c r="BK98" s="72">
        <v>1443338</v>
      </c>
      <c r="BL98" s="73"/>
    </row>
    <row r="99" spans="2:64" ht="12.5" thickTop="1" thickBot="1" x14ac:dyDescent="0.35">
      <c r="B99" s="98" t="s">
        <v>176</v>
      </c>
      <c r="C99" s="99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100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  <c r="V99" s="101">
        <v>0</v>
      </c>
      <c r="W99" s="101">
        <v>0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v>0</v>
      </c>
      <c r="AD99" s="101">
        <v>0</v>
      </c>
      <c r="AE99" s="101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  <c r="AT99" s="101">
        <v>0</v>
      </c>
      <c r="AU99" s="101"/>
      <c r="AV99" s="101"/>
      <c r="AW99" s="101">
        <v>0</v>
      </c>
      <c r="AX99" s="79">
        <v>0</v>
      </c>
      <c r="AY99" s="102">
        <v>0</v>
      </c>
      <c r="BA99" s="14" t="s">
        <v>177</v>
      </c>
      <c r="BB99" s="15"/>
      <c r="BC99" s="15"/>
      <c r="BD99" s="15"/>
      <c r="BE99" s="102">
        <v>3402694</v>
      </c>
      <c r="BG99" s="14" t="s">
        <v>177</v>
      </c>
      <c r="BH99" s="15"/>
      <c r="BI99" s="15"/>
      <c r="BJ99" s="15"/>
      <c r="BK99" s="102">
        <v>3402694</v>
      </c>
      <c r="BL99" s="73"/>
    </row>
    <row r="100" spans="2:64" ht="12" thickTop="1" x14ac:dyDescent="0.3"/>
    <row r="101" spans="2:64" x14ac:dyDescent="0.3">
      <c r="BF101" s="73"/>
    </row>
    <row r="102" spans="2:64" x14ac:dyDescent="0.3">
      <c r="BF102" s="105">
        <f>+BE99-BK99</f>
        <v>0</v>
      </c>
    </row>
    <row r="103" spans="2:64" x14ac:dyDescent="0.3">
      <c r="BH103" s="106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2015Crt</vt:lpstr>
      <vt:lpstr>2015Cst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2022-05-24T16:46:38Z</dcterms:created>
  <dcterms:modified xsi:type="dcterms:W3CDTF">2022-05-24T18:29:28Z</dcterms:modified>
</cp:coreProperties>
</file>