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Inseed\1.Dcnp\2.SCN08\PUBLICATION\Pub\Series\Annexes 4\"/>
    </mc:Choice>
  </mc:AlternateContent>
  <xr:revisionPtr revIDLastSave="0" documentId="13_ncr:1_{4A038902-8526-4A21-8E8E-2D8F2CB2E901}" xr6:coauthVersionLast="47" xr6:coauthVersionMax="47" xr10:uidLastSave="{00000000-0000-0000-0000-000000000000}"/>
  <bookViews>
    <workbookView xWindow="-110" yWindow="-110" windowWidth="19420" windowHeight="11020" activeTab="1" xr2:uid="{00000000-000D-0000-FFFF-FFFF00000000}"/>
  </bookViews>
  <sheets>
    <sheet name="2013Crt" sheetId="2" r:id="rId1"/>
    <sheet name="2013C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98" i="2" l="1"/>
  <c r="BE97" i="2"/>
  <c r="BE96" i="2"/>
  <c r="BK95" i="2"/>
  <c r="BE95" i="2"/>
  <c r="BE94" i="2"/>
  <c r="AQ91" i="2"/>
  <c r="AH91" i="2"/>
  <c r="AE91" i="2"/>
  <c r="AD91" i="2"/>
  <c r="AB91" i="2"/>
  <c r="S91" i="2"/>
  <c r="Q91" i="2"/>
  <c r="P91" i="2"/>
  <c r="J91" i="2"/>
  <c r="I91" i="2"/>
  <c r="H91" i="2"/>
  <c r="G91" i="2"/>
  <c r="F91" i="2"/>
  <c r="BI90" i="2"/>
  <c r="BK96" i="2" s="1"/>
  <c r="BH90" i="2"/>
  <c r="BG90" i="2"/>
  <c r="BK94" i="2" s="1"/>
  <c r="BF90" i="2"/>
  <c r="BE90" i="2"/>
  <c r="BD90" i="2"/>
  <c r="BC90" i="2"/>
  <c r="AZ90" i="2"/>
  <c r="BK97" i="2" s="1"/>
  <c r="AY90" i="2"/>
  <c r="AW90" i="2"/>
  <c r="AW91" i="2" s="1"/>
  <c r="AT90" i="2"/>
  <c r="AT91" i="2" s="1"/>
  <c r="AS90" i="2"/>
  <c r="AS91" i="2" s="1"/>
  <c r="AR90" i="2"/>
  <c r="AR91" i="2" s="1"/>
  <c r="AQ90" i="2"/>
  <c r="AP90" i="2"/>
  <c r="AP91" i="2" s="1"/>
  <c r="AN90" i="2"/>
  <c r="AN91" i="2" s="1"/>
  <c r="AM90" i="2"/>
  <c r="AM91" i="2" s="1"/>
  <c r="AL90" i="2"/>
  <c r="AL91" i="2" s="1"/>
  <c r="AK90" i="2"/>
  <c r="AK91" i="2" s="1"/>
  <c r="AJ90" i="2"/>
  <c r="AJ91" i="2" s="1"/>
  <c r="AI90" i="2"/>
  <c r="AI91" i="2" s="1"/>
  <c r="AH90" i="2"/>
  <c r="AG90" i="2"/>
  <c r="AG91" i="2" s="1"/>
  <c r="AF90" i="2"/>
  <c r="AF91" i="2" s="1"/>
  <c r="AE90" i="2"/>
  <c r="AD90" i="2"/>
  <c r="AC90" i="2"/>
  <c r="AC91" i="2" s="1"/>
  <c r="AB90" i="2"/>
  <c r="AA90" i="2"/>
  <c r="AA91" i="2" s="1"/>
  <c r="Z90" i="2"/>
  <c r="Z91" i="2" s="1"/>
  <c r="Y90" i="2"/>
  <c r="Y91" i="2" s="1"/>
  <c r="X90" i="2"/>
  <c r="X91" i="2" s="1"/>
  <c r="W90" i="2"/>
  <c r="W91" i="2" s="1"/>
  <c r="V90" i="2"/>
  <c r="V91" i="2" s="1"/>
  <c r="U90" i="2"/>
  <c r="U91" i="2" s="1"/>
  <c r="T90" i="2"/>
  <c r="T91" i="2" s="1"/>
  <c r="S90" i="2"/>
  <c r="R90" i="2"/>
  <c r="R91" i="2" s="1"/>
  <c r="Q90" i="2"/>
  <c r="P90" i="2"/>
  <c r="O90" i="2"/>
  <c r="O91" i="2" s="1"/>
  <c r="N90" i="2"/>
  <c r="N91" i="2" s="1"/>
  <c r="M90" i="2"/>
  <c r="M91" i="2" s="1"/>
  <c r="L90" i="2"/>
  <c r="L91" i="2" s="1"/>
  <c r="K90" i="2"/>
  <c r="J90" i="2"/>
  <c r="I90" i="2"/>
  <c r="H90" i="2"/>
  <c r="G90" i="2"/>
  <c r="F90" i="2"/>
  <c r="E90" i="2"/>
  <c r="D90" i="2"/>
  <c r="BB89" i="2"/>
  <c r="BA89" i="2" s="1"/>
  <c r="AX89" i="2"/>
  <c r="BB88" i="2"/>
  <c r="BA88" i="2" s="1"/>
  <c r="AX88" i="2"/>
  <c r="BB87" i="2"/>
  <c r="BA87" i="2" s="1"/>
  <c r="AX87" i="2"/>
  <c r="C87" i="2" s="1"/>
  <c r="BB86" i="2"/>
  <c r="BA86" i="2"/>
  <c r="AX86" i="2"/>
  <c r="BB85" i="2"/>
  <c r="BA85" i="2"/>
  <c r="AX85" i="2"/>
  <c r="BB84" i="2"/>
  <c r="BA84" i="2" s="1"/>
  <c r="C84" i="2" s="1"/>
  <c r="AX84" i="2"/>
  <c r="BB83" i="2"/>
  <c r="BA83" i="2"/>
  <c r="AX83" i="2"/>
  <c r="C83" i="2" s="1"/>
  <c r="BB82" i="2"/>
  <c r="BA82" i="2"/>
  <c r="AX82" i="2"/>
  <c r="BB81" i="2"/>
  <c r="BA81" i="2"/>
  <c r="C81" i="2" s="1"/>
  <c r="AX81" i="2"/>
  <c r="BB80" i="2"/>
  <c r="BA80" i="2" s="1"/>
  <c r="AX80" i="2"/>
  <c r="AO80" i="2"/>
  <c r="AO90" i="2" s="1"/>
  <c r="AO91" i="2" s="1"/>
  <c r="BB79" i="2"/>
  <c r="BA79" i="2" s="1"/>
  <c r="AX79" i="2"/>
  <c r="BB78" i="2"/>
  <c r="BA78" i="2"/>
  <c r="AX78" i="2"/>
  <c r="C78" i="2" s="1"/>
  <c r="BB77" i="2"/>
  <c r="BA77" i="2" s="1"/>
  <c r="AX77" i="2"/>
  <c r="BB76" i="2"/>
  <c r="BA76" i="2" s="1"/>
  <c r="AO76" i="2"/>
  <c r="AX76" i="2" s="1"/>
  <c r="BB75" i="2"/>
  <c r="BA75" i="2"/>
  <c r="C75" i="2" s="1"/>
  <c r="AX75" i="2"/>
  <c r="BB74" i="2"/>
  <c r="BA74" i="2" s="1"/>
  <c r="AX74" i="2"/>
  <c r="BB73" i="2"/>
  <c r="BA73" i="2" s="1"/>
  <c r="C73" i="2" s="1"/>
  <c r="AX73" i="2"/>
  <c r="BB72" i="2"/>
  <c r="BA72" i="2"/>
  <c r="C72" i="2" s="1"/>
  <c r="AX72" i="2"/>
  <c r="BB71" i="2"/>
  <c r="BA71" i="2" s="1"/>
  <c r="AX71" i="2"/>
  <c r="BB70" i="2"/>
  <c r="BA70" i="2" s="1"/>
  <c r="C70" i="2" s="1"/>
  <c r="AX70" i="2"/>
  <c r="BB69" i="2"/>
  <c r="BA69" i="2"/>
  <c r="C69" i="2" s="1"/>
  <c r="AX69" i="2"/>
  <c r="BB68" i="2"/>
  <c r="BA68" i="2" s="1"/>
  <c r="AX68" i="2"/>
  <c r="BB67" i="2"/>
  <c r="BA67" i="2" s="1"/>
  <c r="C67" i="2" s="1"/>
  <c r="AX67" i="2"/>
  <c r="BB66" i="2"/>
  <c r="BA66" i="2"/>
  <c r="C66" i="2" s="1"/>
  <c r="AX66" i="2"/>
  <c r="BB65" i="2"/>
  <c r="BA65" i="2" s="1"/>
  <c r="AX65" i="2"/>
  <c r="BB64" i="2"/>
  <c r="BA64" i="2" s="1"/>
  <c r="C64" i="2" s="1"/>
  <c r="AX64" i="2"/>
  <c r="BB63" i="2"/>
  <c r="BA63" i="2"/>
  <c r="C63" i="2" s="1"/>
  <c r="AX63" i="2"/>
  <c r="BB62" i="2"/>
  <c r="BA62" i="2" s="1"/>
  <c r="AX62" i="2"/>
  <c r="BB61" i="2"/>
  <c r="BA61" i="2" s="1"/>
  <c r="C61" i="2" s="1"/>
  <c r="AX61" i="2"/>
  <c r="BB60" i="2"/>
  <c r="BA60" i="2"/>
  <c r="C60" i="2" s="1"/>
  <c r="AX60" i="2"/>
  <c r="BB59" i="2"/>
  <c r="BA59" i="2" s="1"/>
  <c r="AX59" i="2"/>
  <c r="BB58" i="2"/>
  <c r="BA58" i="2" s="1"/>
  <c r="C58" i="2" s="1"/>
  <c r="AX58" i="2"/>
  <c r="BB57" i="2"/>
  <c r="BA57" i="2"/>
  <c r="C57" i="2" s="1"/>
  <c r="AX57" i="2"/>
  <c r="BB56" i="2"/>
  <c r="BA56" i="2" s="1"/>
  <c r="AX56" i="2"/>
  <c r="BB55" i="2"/>
  <c r="BA55" i="2" s="1"/>
  <c r="C55" i="2" s="1"/>
  <c r="AX55" i="2"/>
  <c r="BB54" i="2"/>
  <c r="BA54" i="2"/>
  <c r="C54" i="2" s="1"/>
  <c r="AX54" i="2"/>
  <c r="BB53" i="2"/>
  <c r="AX53" i="2"/>
  <c r="BB52" i="2"/>
  <c r="BA52" i="2" s="1"/>
  <c r="AX52" i="2"/>
  <c r="AX45" i="2"/>
  <c r="K45" i="2"/>
  <c r="C45" i="2" s="1"/>
  <c r="AX44" i="2"/>
  <c r="K44" i="2"/>
  <c r="C44" i="2" s="1"/>
  <c r="AX43" i="2"/>
  <c r="K43" i="2"/>
  <c r="C43" i="2"/>
  <c r="AX42" i="2"/>
  <c r="K42" i="2"/>
  <c r="C42" i="2"/>
  <c r="AX41" i="2"/>
  <c r="K41" i="2"/>
  <c r="C41" i="2" s="1"/>
  <c r="AX40" i="2"/>
  <c r="K40" i="2"/>
  <c r="C40" i="2" s="1"/>
  <c r="AX39" i="2"/>
  <c r="K39" i="2" s="1"/>
  <c r="C39" i="2" s="1"/>
  <c r="AX38" i="2"/>
  <c r="K38" i="2" s="1"/>
  <c r="C38" i="2" s="1"/>
  <c r="AX37" i="2"/>
  <c r="K37" i="2"/>
  <c r="C37" i="2" s="1"/>
  <c r="AX36" i="2"/>
  <c r="K36" i="2" s="1"/>
  <c r="C36" i="2" s="1"/>
  <c r="AX35" i="2"/>
  <c r="K35" i="2"/>
  <c r="C35" i="2" s="1"/>
  <c r="AX34" i="2"/>
  <c r="K34" i="2" s="1"/>
  <c r="C34" i="2" s="1"/>
  <c r="AX33" i="2"/>
  <c r="K33" i="2" s="1"/>
  <c r="C33" i="2" s="1"/>
  <c r="AX32" i="2"/>
  <c r="K32" i="2"/>
  <c r="C32" i="2" s="1"/>
  <c r="AX31" i="2"/>
  <c r="K31" i="2"/>
  <c r="C31" i="2" s="1"/>
  <c r="AX30" i="2"/>
  <c r="K30" i="2"/>
  <c r="C30" i="2" s="1"/>
  <c r="AX29" i="2"/>
  <c r="K29" i="2"/>
  <c r="C29" i="2" s="1"/>
  <c r="AX28" i="2"/>
  <c r="K28" i="2"/>
  <c r="C28" i="2" s="1"/>
  <c r="AX27" i="2"/>
  <c r="K27" i="2"/>
  <c r="C27" i="2"/>
  <c r="AX26" i="2"/>
  <c r="K26" i="2"/>
  <c r="C26" i="2"/>
  <c r="AX25" i="2"/>
  <c r="K25" i="2"/>
  <c r="C25" i="2" s="1"/>
  <c r="AX24" i="2"/>
  <c r="K24" i="2"/>
  <c r="C24" i="2" s="1"/>
  <c r="AX23" i="2"/>
  <c r="K23" i="2" s="1"/>
  <c r="C23" i="2" s="1"/>
  <c r="AX22" i="2"/>
  <c r="K22" i="2" s="1"/>
  <c r="C22" i="2" s="1"/>
  <c r="AX21" i="2"/>
  <c r="K21" i="2"/>
  <c r="C21" i="2" s="1"/>
  <c r="AX20" i="2"/>
  <c r="K20" i="2" s="1"/>
  <c r="C20" i="2" s="1"/>
  <c r="AX19" i="2"/>
  <c r="K19" i="2"/>
  <c r="C19" i="2" s="1"/>
  <c r="AX18" i="2"/>
  <c r="K18" i="2" s="1"/>
  <c r="C18" i="2" s="1"/>
  <c r="AX17" i="2"/>
  <c r="K17" i="2" s="1"/>
  <c r="C17" i="2" s="1"/>
  <c r="AX16" i="2"/>
  <c r="K16" i="2"/>
  <c r="C16" i="2" s="1"/>
  <c r="AX15" i="2"/>
  <c r="K15" i="2"/>
  <c r="C15" i="2" s="1"/>
  <c r="AX14" i="2"/>
  <c r="K14" i="2"/>
  <c r="C14" i="2" s="1"/>
  <c r="AX13" i="2"/>
  <c r="K13" i="2"/>
  <c r="C13" i="2" s="1"/>
  <c r="AX12" i="2"/>
  <c r="K12" i="2"/>
  <c r="C12" i="2" s="1"/>
  <c r="AX11" i="2"/>
  <c r="K11" i="2"/>
  <c r="C11" i="2"/>
  <c r="AX10" i="2"/>
  <c r="K10" i="2"/>
  <c r="C10" i="2"/>
  <c r="AX9" i="2"/>
  <c r="K9" i="2"/>
  <c r="C9" i="2" s="1"/>
  <c r="AX8" i="2"/>
  <c r="K8" i="2"/>
  <c r="C8" i="2" s="1"/>
  <c r="BF102" i="1"/>
  <c r="C85" i="2" l="1"/>
  <c r="AX91" i="2"/>
  <c r="BE93" i="2" s="1"/>
  <c r="BE99" i="2" s="1"/>
  <c r="C88" i="2"/>
  <c r="C86" i="2"/>
  <c r="C77" i="2"/>
  <c r="C79" i="2"/>
  <c r="C89" i="2"/>
  <c r="AX46" i="2"/>
  <c r="BB90" i="2"/>
  <c r="C56" i="2"/>
  <c r="C59" i="2"/>
  <c r="C62" i="2"/>
  <c r="C65" i="2"/>
  <c r="C68" i="2"/>
  <c r="C71" i="2"/>
  <c r="C74" i="2"/>
  <c r="C82" i="2"/>
  <c r="C80" i="2"/>
  <c r="C52" i="2"/>
  <c r="C46" i="2"/>
  <c r="AY91" i="2"/>
  <c r="C76" i="2"/>
  <c r="AX90" i="2"/>
  <c r="BA53" i="2"/>
  <c r="C53" i="2" s="1"/>
  <c r="K46" i="2"/>
  <c r="BA90" i="2" l="1"/>
  <c r="BK93" i="2" s="1"/>
  <c r="BK99" i="2" s="1"/>
  <c r="BF102" i="2" s="1"/>
  <c r="C90" i="2"/>
</calcChain>
</file>

<file path=xl/sharedStrings.xml><?xml version="1.0" encoding="utf-8"?>
<sst xmlns="http://schemas.openxmlformats.org/spreadsheetml/2006/main" count="759" uniqueCount="179">
  <si>
    <t>TABLEAU DES RESSOURCES ET DES EMPLOIS (TRE)</t>
  </si>
  <si>
    <t>ANNEE 2013 AUX PRIX CONSTANTS DE 2016</t>
  </si>
  <si>
    <t>Origine nationale &amp; importée</t>
  </si>
  <si>
    <t>TABLEAU DES RESSOURCES</t>
  </si>
  <si>
    <t>Production des branches</t>
  </si>
  <si>
    <t>Ressources en produits</t>
  </si>
  <si>
    <t>Total des ressources à prix d'acquisi-tion</t>
  </si>
  <si>
    <t>Marges  de commerce</t>
  </si>
  <si>
    <t>Marges  de transport</t>
  </si>
  <si>
    <t>TVA non déductible</t>
  </si>
  <si>
    <t>Subven-tions sur les produits</t>
  </si>
  <si>
    <t>Autres taxes sur les produits</t>
  </si>
  <si>
    <t>Impôts sur les expor-tations</t>
  </si>
  <si>
    <t>Impôts sur les impor-tations</t>
  </si>
  <si>
    <t>Total des ressources à prix de base</t>
  </si>
  <si>
    <t>AGRICULTURE</t>
  </si>
  <si>
    <t>ELEVAGE ET CHASSE</t>
  </si>
  <si>
    <t xml:space="preserve">SYLVICULTURE, EXPLOITATION FORESTIÈRE ET ACTIVITÉS DE SOUTIEN           </t>
  </si>
  <si>
    <t>PÊCHE ET AQUACULTURE</t>
  </si>
  <si>
    <t>ACTIVITÉS EXTRACTIVES</t>
  </si>
  <si>
    <t>FABRICATION DE PRODUITS ALIMENTAIRES</t>
  </si>
  <si>
    <t>FABRICATION DE BOISSONS</t>
  </si>
  <si>
    <t>FABRICATION DE PRODUITS A BASE DE TABAC</t>
  </si>
  <si>
    <t xml:space="preserve">FABRICATION DE TEXTILES, D'ARTICLES D'HABILLEMENT, TRAVAIL DU CUIR ET FABRICATION D'ARTICLES DE VOYAGE ET DE CHAUSSURES </t>
  </si>
  <si>
    <t xml:space="preserve">FABRICATION DE PRODUITS EN BOIS, EN PAPIER OU EN CARTON, IMPRIMERIE ET REPRODUCTION D'ENREGISTREMENTS    </t>
  </si>
  <si>
    <t xml:space="preserve">RAFFINAGE PÉTROLIER, COKEFACTION ET FABRICATION DE PRODUITS CHIMIQUES          </t>
  </si>
  <si>
    <t xml:space="preserve">FABRICATION DE PRODUITS PHARMACEUTIQUES              </t>
  </si>
  <si>
    <t>TRAVAIL DU CAOUTCHOUC ET DU PLASTIQUE</t>
  </si>
  <si>
    <t xml:space="preserve">FABRICATION DE MATERIAUX DE CONSTRUCTION             </t>
  </si>
  <si>
    <t xml:space="preserve">METALLURGIE, FABRICATION D'OUVRAGES EN METAUX ET TRAVAIL DES METAUX         </t>
  </si>
  <si>
    <t xml:space="preserve">FABRICATION DE MACHINES ET D'EQUIPEMENTS DIVERS            </t>
  </si>
  <si>
    <t>AUTRES INDUSTRIES MANUFACTURIERES</t>
  </si>
  <si>
    <t xml:space="preserve">REPARATION ET INSTALLATION DE MACHINES ET D'EQUIPEMENTS PROFESSIONNELS          </t>
  </si>
  <si>
    <t xml:space="preserve">PRODUCTION ET DISTRIBUTION D'ÉLECTRICITÉ ET DE GAZ           </t>
  </si>
  <si>
    <t xml:space="preserve">PRODUCTION ET DISTRIBUTION D'EAU, ASSAINISSEMENT, TRAITEMENT DES DECHETS ET DEPOLLUTION        </t>
  </si>
  <si>
    <t>CONSTRUCTION</t>
  </si>
  <si>
    <t>COMMERCE</t>
  </si>
  <si>
    <t>TRANSPORTS ET ENTREPOSAGE</t>
  </si>
  <si>
    <t xml:space="preserve">HEBERGEMENT, RESTAURATION ET DEBITS DE BOISSONS            </t>
  </si>
  <si>
    <t>INFORMATION ET COMMUNICATION</t>
  </si>
  <si>
    <t>ACTIVITÉS FINANCIÈRES ET D'ASSURANCE</t>
  </si>
  <si>
    <t>ACTIVITES IMMOBILIERES</t>
  </si>
  <si>
    <t xml:space="preserve">ACTIVITÉS SPECIALISEES, SCIENTIFIQUES ET TECHNIQUES             </t>
  </si>
  <si>
    <t xml:space="preserve">ACTIVITES DE SERVICES DE SOUTIEN ET DE BUREAU          </t>
  </si>
  <si>
    <t>ACTIVITES D'ADMINISTRATION PUBLIQUE</t>
  </si>
  <si>
    <t>EDUCATION</t>
  </si>
  <si>
    <t xml:space="preserve">ACTIVITÉS POUR LA SANTÉ HUMAINE ET L'ACTION SOCIALE          </t>
  </si>
  <si>
    <t xml:space="preserve">ACTIVITÉS ARTISTIQUES, SPORTIVES ET RECREATIVES             </t>
  </si>
  <si>
    <t>AUTRES ACTIVITÉS DE SERVICES N.C.A.</t>
  </si>
  <si>
    <t>ACTIVITÉS SPECIALES DES MÉNAGES</t>
  </si>
  <si>
    <t xml:space="preserve">ACTIVITES DES ORGANISATIONS EXTRATERRITORIALES              </t>
  </si>
  <si>
    <t>CORRECTION TERRITORIALE</t>
  </si>
  <si>
    <t>BRANCHE D'ATTENTE</t>
  </si>
  <si>
    <t>Total des branches</t>
  </si>
  <si>
    <t>Ajustement CAF /FAB</t>
  </si>
  <si>
    <t>Impor-tations</t>
  </si>
  <si>
    <t>0PM001</t>
  </si>
  <si>
    <t>0PM002</t>
  </si>
  <si>
    <t>0D200A</t>
  </si>
  <si>
    <t>0D3001</t>
  </si>
  <si>
    <t>0D200D</t>
  </si>
  <si>
    <t>0D200C</t>
  </si>
  <si>
    <t>0D200B</t>
  </si>
  <si>
    <t>A01</t>
  </si>
  <si>
    <t>A02</t>
  </si>
  <si>
    <t>A03</t>
  </si>
  <si>
    <t>A04</t>
  </si>
  <si>
    <t>B05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</si>
  <si>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</si>
  <si>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</si>
  <si>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</si>
  <si>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</si>
  <si>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</si>
  <si>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</si>
  <si>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</si>
  <si>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</si>
  <si>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</si>
  <si>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</si>
  <si>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</si>
  <si>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</si>
  <si>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</si>
  <si>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D19</t>
  </si>
  <si>
    <t>E20</t>
  </si>
  <si>
    <t>F21</t>
  </si>
  <si>
    <t>G22</t>
  </si>
  <si>
    <t>H23</t>
  </si>
  <si>
    <t>I24</t>
  </si>
  <si>
    <t>J25</t>
  </si>
  <si>
    <t>K26</t>
  </si>
  <si>
    <t>L27</t>
  </si>
  <si>
    <t>M28</t>
  </si>
  <si>
    <t>N29</t>
  </si>
  <si>
    <t>O30</t>
  </si>
  <si>
    <t>P31</t>
  </si>
  <si>
    <t>Q32</t>
  </si>
  <si>
    <t>R33</t>
  </si>
  <si>
    <t>S34</t>
  </si>
  <si>
    <t>T35</t>
  </si>
  <si>
    <t>U36</t>
  </si>
  <si>
    <t>Y37</t>
  </si>
  <si>
    <t>Z99</t>
  </si>
  <si>
    <t xml:space="preserve">PRODUITS DE L'AGRICULTURE                                      </t>
  </si>
  <si>
    <t xml:space="preserve">PRODUITS DE L'ELEVAGE ET DE LA CHASSE                                  </t>
  </si>
  <si>
    <t xml:space="preserve">PRODUITS DE LA SYLVICULTURE, DE L'EXPLOITATION FORESTIÈRE ET SERVICES DE SOUTIEN                              </t>
  </si>
  <si>
    <t xml:space="preserve">PRODUITS DE LA PÊCHE ET DE L’AQUACULTURE                               </t>
  </si>
  <si>
    <t xml:space="preserve">PRODUITS DES INDUSTRIES EXTRACTIVES                                     </t>
  </si>
  <si>
    <t xml:space="preserve">PRODUITS ALIMENTAIRES                                       </t>
  </si>
  <si>
    <t>BOISSONS</t>
  </si>
  <si>
    <t xml:space="preserve">PRODUITS A BASE DE TABAC                                    </t>
  </si>
  <si>
    <t xml:space="preserve">PRODUITS TEXTILES, ARTICLES D'HABILLEMENT, EN CUIR ET ARTICLES DE VOYAGE ET CHAUSSURES                             </t>
  </si>
  <si>
    <t xml:space="preserve">PRODUITS EN BOIS, EN PAPIER OU EN CARTON, TRAVAUX D'IMPRIMERIE ET ET DE REPRODUCTION D'ENREGISTREMENTS                  </t>
  </si>
  <si>
    <t xml:space="preserve">PRODUITS DU RAFFINAGE ET DE LA COKÉFACTION ET PRODUITS CHIMIQUES                               </t>
  </si>
  <si>
    <t xml:space="preserve">PRODUITS PHARMACEUTIQUES                                       </t>
  </si>
  <si>
    <t xml:space="preserve">PRODUITS DU TRAVAIL DU CAOUTCHOUC ET DU PLASTIQUE                                 </t>
  </si>
  <si>
    <t xml:space="preserve">MATERIAUX MINERAUX                                       </t>
  </si>
  <si>
    <t xml:space="preserve">PRODUITS MÉTALLURGIQUES ET DE FONDERIE                                    </t>
  </si>
  <si>
    <t xml:space="preserve">MACHINES, MATERIELS ET EQUIPEMENTS DIVERS                                    </t>
  </si>
  <si>
    <t xml:space="preserve">PRODUITS DES AUTRES INDUSTRIES MANUFACTURIERES                                    </t>
  </si>
  <si>
    <t xml:space="preserve">REPARATION ET INSTALLATION DE MACHINES ET D'EQUIPEMENTS PROFESSIONNELS                                 </t>
  </si>
  <si>
    <t xml:space="preserve">ÉLECTRICITÉ ET GAZ                                      </t>
  </si>
  <si>
    <t xml:space="preserve">TRAVAUX DE PRODUCTION ET DISTRIBUTION D'EAU, ASSAINISSEMENT, TRAITEMENT DES DECHETS ET DEPOLLUTION                      </t>
  </si>
  <si>
    <t xml:space="preserve">TRAVAUX DE CONSTRUCTION                                      </t>
  </si>
  <si>
    <t>VENTE</t>
  </si>
  <si>
    <t xml:space="preserve">SERVICES DE TRANSPORTS, ENTREPOSAGE                                     </t>
  </si>
  <si>
    <t xml:space="preserve">SERVICES D'HEBERGEMENT ET DE RESTAURATION                                    </t>
  </si>
  <si>
    <t xml:space="preserve">SERVICES D'INFORMATION ET DE COMMUNICATION                                    </t>
  </si>
  <si>
    <t xml:space="preserve">SERVICES FINANCIERS ET D'ASSURANCE                                     </t>
  </si>
  <si>
    <t xml:space="preserve">SERVICES IMMOBILIERS                                       </t>
  </si>
  <si>
    <t>SERVICES SPECIALISES, SCIENTIFIQUES ET TECHNIQUES</t>
  </si>
  <si>
    <t xml:space="preserve">SERVICES DE SOUTIEN ET DE BUREAU                                   </t>
  </si>
  <si>
    <t xml:space="preserve">SERVICES D'ADMINISTRATION PUBLIQUE                                      </t>
  </si>
  <si>
    <t xml:space="preserve">SERVICES D'ENSEIGNEMENT                                       </t>
  </si>
  <si>
    <t xml:space="preserve">SERVICES DE SANTÉ HUMAINE ET D'ACTION SOCIALE                                  </t>
  </si>
  <si>
    <t xml:space="preserve">SERVICES ARTISTIQUES, SPORTIFS ET RECREATIFS                                    </t>
  </si>
  <si>
    <t xml:space="preserve">AUTRES SERVICES N.C.A.                                      </t>
  </si>
  <si>
    <t xml:space="preserve">SERVICES SPECIAUX DES MÉNAGES                                     </t>
  </si>
  <si>
    <t xml:space="preserve">SERVICES DES ORGANISATIONS EXTRATERRITORIALES                                     </t>
  </si>
  <si>
    <t>PRODUITS D'ATTENTE</t>
  </si>
  <si>
    <t>Consommation intermédiaire des branches</t>
  </si>
  <si>
    <t>Emploi des produits</t>
  </si>
  <si>
    <t>Total des emplois à prix d'acquisi-tion</t>
  </si>
  <si>
    <t>Total de l'économie</t>
  </si>
  <si>
    <t>Expor-tations</t>
  </si>
  <si>
    <t>Consommation finale</t>
  </si>
  <si>
    <t>Formation brute de capital fixe</t>
  </si>
  <si>
    <t>Variations des stocks</t>
  </si>
  <si>
    <t>Acquisition nette d'objets de valeur</t>
  </si>
  <si>
    <t>Dépense</t>
  </si>
  <si>
    <t xml:space="preserve">          Ménages</t>
  </si>
  <si>
    <t>Adminis -</t>
  </si>
  <si>
    <t>ISBL</t>
  </si>
  <si>
    <t>Cons. Fin.</t>
  </si>
  <si>
    <t>Sous-total</t>
  </si>
  <si>
    <t>Autocons.</t>
  </si>
  <si>
    <t>Commerc.</t>
  </si>
  <si>
    <t>trations</t>
  </si>
  <si>
    <t>Total</t>
  </si>
  <si>
    <t>Valeur ajoutée brute /PIB</t>
  </si>
  <si>
    <t>Rémunération des salariés</t>
  </si>
  <si>
    <t>Salaires bruts</t>
  </si>
  <si>
    <t>SOMME DES VALEURS AJOUTEES</t>
  </si>
  <si>
    <t>CONSOMMATION FINALE</t>
  </si>
  <si>
    <t>Contributions sociales effectives</t>
  </si>
  <si>
    <t>IMPOTS SUR LES IMPORTATIONS</t>
  </si>
  <si>
    <t>F.B.C.F.</t>
  </si>
  <si>
    <t>Contributions sociales imputées</t>
  </si>
  <si>
    <t>IMPOTS SUR LES EXPORTATIONS</t>
  </si>
  <si>
    <t>VARIATIONS DES STOCKS</t>
  </si>
  <si>
    <t>Impôts sur la production</t>
  </si>
  <si>
    <t>AUTRES IMPOTS SUR LES PRODUITS</t>
  </si>
  <si>
    <t>ACQUISITION OBJETS DE VALEUR</t>
  </si>
  <si>
    <t>Subventions sur la production</t>
  </si>
  <si>
    <t>SUBVENTIONS SUR LES PRODUITS</t>
  </si>
  <si>
    <t xml:space="preserve">EXPORTATIONS </t>
  </si>
  <si>
    <t>Excédent brut d'exploitation / revenu mixte</t>
  </si>
  <si>
    <t>IMPORTATIONS</t>
  </si>
  <si>
    <t>Effectifs employés par branche</t>
  </si>
  <si>
    <t>PIB</t>
  </si>
  <si>
    <t>ANNEE 2013 AUX PRIX COURANT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</si>
</sst>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00"/>
    <numFmt numFmtId="166" formatCode="#,###"/>
    <numFmt numFmtId="167" formatCode="_-* #,##0\ _€_-;\-* #,##0\ _€_-;_-* &quot;-&quot;??\ _€_-;_-@_-"/>
  </numFmts>
  <fonts count="6" x14ac:knownFonts="1">
    <font>
      <sz val="8"/>
      <color theme="1"/>
      <name val="Segoe UI"/>
      <family val="2"/>
    </font>
    <font>
      <sz val="8"/>
      <color theme="1"/>
      <name val="Segoe UI"/>
      <family val="2"/>
    </font>
    <font>
      <sz val="8"/>
      <color rgb="FFFF0000"/>
      <name val="Segoe UI"/>
      <family val="2"/>
    </font>
    <font>
      <sz val="10"/>
      <name val="Arial"/>
      <family val="2"/>
    </font>
    <font>
      <sz val="8"/>
      <name val="Segoe UI"/>
      <family val="2"/>
    </font>
    <font>
      <b/>
      <u/>
      <sz val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</cellStyleXfs>
  <cellXfs count="115">
    <xf numFmtId="0" fontId="0" fillId="0" borderId="0" xfId="0"/>
    <xf numFmtId="164" fontId="1" fillId="0" borderId="0" xfId="1" applyFont="1"/>
    <xf numFmtId="0" fontId="4" fillId="0" borderId="10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left"/>
    </xf>
    <xf numFmtId="0" fontId="4" fillId="0" borderId="9" xfId="2" applyFont="1" applyBorder="1" applyAlignment="1">
      <alignment horizontal="left"/>
    </xf>
    <xf numFmtId="0" fontId="4" fillId="0" borderId="11" xfId="2" applyFont="1" applyBorder="1" applyAlignment="1">
      <alignment horizontal="left"/>
    </xf>
    <xf numFmtId="0" fontId="4" fillId="0" borderId="16" xfId="2" applyFont="1" applyBorder="1" applyAlignment="1">
      <alignment horizontal="left"/>
    </xf>
    <xf numFmtId="0" fontId="4" fillId="0" borderId="17" xfId="2" applyFont="1" applyBorder="1" applyAlignment="1">
      <alignment horizontal="left"/>
    </xf>
    <xf numFmtId="0" fontId="4" fillId="0" borderId="22" xfId="2" applyFont="1" applyBorder="1" applyAlignment="1">
      <alignment horizontal="left"/>
    </xf>
    <xf numFmtId="0" fontId="4" fillId="0" borderId="12" xfId="2" applyFont="1" applyBorder="1" applyAlignment="1">
      <alignment horizontal="left"/>
    </xf>
    <xf numFmtId="167" fontId="1" fillId="2" borderId="0" xfId="1" applyNumberFormat="1" applyFont="1" applyFill="1"/>
    <xf numFmtId="0" fontId="1" fillId="0" borderId="0" xfId="2" applyFont="1"/>
    <xf numFmtId="0" fontId="4" fillId="0" borderId="0" xfId="2" applyFont="1"/>
    <xf numFmtId="0" fontId="5" fillId="0" borderId="0" xfId="2" applyFont="1"/>
    <xf numFmtId="0" fontId="4" fillId="0" borderId="0" xfId="3" applyFont="1"/>
    <xf numFmtId="0" fontId="4" fillId="0" borderId="0" xfId="2" applyFont="1" applyAlignment="1">
      <alignment horizontal="center"/>
    </xf>
    <xf numFmtId="0" fontId="4" fillId="0" borderId="0" xfId="3" applyFont="1" applyAlignment="1">
      <alignment horizontal="center"/>
    </xf>
    <xf numFmtId="0" fontId="4" fillId="0" borderId="1" xfId="2" applyFont="1" applyBorder="1"/>
    <xf numFmtId="0" fontId="4" fillId="0" borderId="2" xfId="2" applyFont="1" applyBorder="1"/>
    <xf numFmtId="0" fontId="4" fillId="0" borderId="3" xfId="2" applyFont="1" applyBorder="1"/>
    <xf numFmtId="0" fontId="4" fillId="0" borderId="7" xfId="2" applyFont="1" applyBorder="1" applyAlignment="1">
      <alignment horizontal="center" vertical="top" wrapText="1"/>
    </xf>
    <xf numFmtId="0" fontId="4" fillId="0" borderId="8" xfId="2" applyFont="1" applyBorder="1" applyAlignment="1">
      <alignment vertical="top" wrapText="1"/>
    </xf>
    <xf numFmtId="0" fontId="4" fillId="0" borderId="9" xfId="2" applyFont="1" applyBorder="1" applyAlignment="1">
      <alignment horizontal="center" vertical="top" wrapText="1"/>
    </xf>
    <xf numFmtId="0" fontId="4" fillId="0" borderId="7" xfId="2" applyFont="1" applyBorder="1" applyAlignment="1">
      <alignment vertical="top" wrapText="1"/>
    </xf>
    <xf numFmtId="0" fontId="4" fillId="0" borderId="9" xfId="2" applyFont="1" applyBorder="1" applyAlignment="1">
      <alignment vertical="top" wrapText="1"/>
    </xf>
    <xf numFmtId="0" fontId="4" fillId="0" borderId="13" xfId="2" applyFont="1" applyBorder="1" applyAlignment="1">
      <alignment horizontal="center" vertical="top" wrapText="1"/>
    </xf>
    <xf numFmtId="0" fontId="4" fillId="0" borderId="14" xfId="2" applyFont="1" applyBorder="1" applyAlignment="1">
      <alignment horizontal="center" vertical="top" wrapText="1"/>
    </xf>
    <xf numFmtId="0" fontId="4" fillId="0" borderId="15" xfId="2" applyFont="1" applyBorder="1" applyAlignment="1">
      <alignment horizontal="center" vertical="top" wrapText="1"/>
    </xf>
    <xf numFmtId="0" fontId="4" fillId="0" borderId="16" xfId="2" applyFont="1" applyBorder="1" applyAlignment="1">
      <alignment horizontal="center" vertical="top" wrapText="1"/>
    </xf>
    <xf numFmtId="0" fontId="4" fillId="0" borderId="14" xfId="2" applyFont="1" applyBorder="1" applyAlignment="1">
      <alignment vertical="top" wrapText="1"/>
    </xf>
    <xf numFmtId="0" fontId="4" fillId="0" borderId="16" xfId="2" applyFont="1" applyBorder="1" applyAlignment="1">
      <alignment vertical="top" wrapText="1"/>
    </xf>
    <xf numFmtId="0" fontId="4" fillId="0" borderId="19" xfId="2" applyFont="1" applyBorder="1" applyAlignment="1">
      <alignment horizontal="center"/>
    </xf>
    <xf numFmtId="0" fontId="4" fillId="0" borderId="20" xfId="2" applyFont="1" applyBorder="1" applyAlignment="1">
      <alignment horizontal="center"/>
    </xf>
    <xf numFmtId="0" fontId="4" fillId="0" borderId="21" xfId="2" applyFont="1" applyBorder="1" applyAlignment="1">
      <alignment horizontal="center"/>
    </xf>
    <xf numFmtId="165" fontId="4" fillId="0" borderId="22" xfId="2" applyNumberFormat="1" applyFont="1" applyBorder="1" applyAlignment="1">
      <alignment horizontal="center"/>
    </xf>
    <xf numFmtId="166" fontId="4" fillId="0" borderId="13" xfId="2" applyNumberFormat="1" applyFont="1" applyBorder="1"/>
    <xf numFmtId="166" fontId="4" fillId="0" borderId="14" xfId="2" applyNumberFormat="1" applyFont="1" applyBorder="1"/>
    <xf numFmtId="166" fontId="4" fillId="0" borderId="15" xfId="2" applyNumberFormat="1" applyFont="1" applyBorder="1"/>
    <xf numFmtId="166" fontId="4" fillId="0" borderId="16" xfId="2" applyNumberFormat="1" applyFont="1" applyBorder="1"/>
    <xf numFmtId="0" fontId="4" fillId="0" borderId="10" xfId="2" applyFont="1" applyBorder="1"/>
    <xf numFmtId="0" fontId="4" fillId="0" borderId="13" xfId="2" applyFont="1" applyBorder="1" applyAlignment="1">
      <alignment vertical="top" wrapText="1"/>
    </xf>
    <xf numFmtId="0" fontId="4" fillId="0" borderId="8" xfId="2" applyFont="1" applyBorder="1" applyAlignment="1">
      <alignment horizontal="centerContinuous" vertical="center"/>
    </xf>
    <xf numFmtId="166" fontId="4" fillId="0" borderId="5" xfId="2" applyNumberFormat="1" applyFont="1" applyBorder="1" applyAlignment="1">
      <alignment vertical="center"/>
    </xf>
    <xf numFmtId="166" fontId="4" fillId="0" borderId="23" xfId="2" applyNumberFormat="1" applyFont="1" applyBorder="1" applyAlignment="1">
      <alignment vertical="center"/>
    </xf>
    <xf numFmtId="166" fontId="4" fillId="0" borderId="3" xfId="2" applyNumberFormat="1" applyFont="1" applyBorder="1" applyAlignment="1">
      <alignment vertical="center"/>
    </xf>
    <xf numFmtId="166" fontId="4" fillId="0" borderId="24" xfId="2" applyNumberFormat="1" applyFont="1" applyBorder="1" applyAlignment="1">
      <alignment vertical="center"/>
    </xf>
    <xf numFmtId="166" fontId="4" fillId="0" borderId="25" xfId="2" applyNumberFormat="1" applyFont="1" applyBorder="1" applyAlignment="1">
      <alignment vertical="center"/>
    </xf>
    <xf numFmtId="0" fontId="4" fillId="0" borderId="0" xfId="2" applyFont="1" applyAlignment="1">
      <alignment vertical="center"/>
    </xf>
    <xf numFmtId="166" fontId="4" fillId="0" borderId="0" xfId="2" applyNumberFormat="1" applyFont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Continuous" vertical="center"/>
    </xf>
    <xf numFmtId="0" fontId="4" fillId="0" borderId="23" xfId="2" applyFont="1" applyBorder="1" applyAlignment="1">
      <alignment horizontal="centerContinuous" vertical="center"/>
    </xf>
    <xf numFmtId="0" fontId="4" fillId="0" borderId="26" xfId="2" applyFont="1" applyBorder="1" applyAlignment="1">
      <alignment horizontal="centerContinuous" vertical="center" wrapText="1"/>
    </xf>
    <xf numFmtId="0" fontId="4" fillId="0" borderId="3" xfId="2" applyFont="1" applyBorder="1" applyAlignment="1">
      <alignment horizontal="centerContinuous" vertical="center"/>
    </xf>
    <xf numFmtId="0" fontId="4" fillId="0" borderId="27" xfId="2" applyFont="1" applyBorder="1" applyAlignment="1">
      <alignment horizontal="center" vertical="top" wrapText="1"/>
    </xf>
    <xf numFmtId="0" fontId="4" fillId="0" borderId="12" xfId="2" applyFont="1" applyBorder="1"/>
    <xf numFmtId="0" fontId="4" fillId="0" borderId="16" xfId="2" applyFont="1" applyBorder="1"/>
    <xf numFmtId="0" fontId="4" fillId="0" borderId="14" xfId="2" applyFont="1" applyBorder="1"/>
    <xf numFmtId="0" fontId="4" fillId="0" borderId="28" xfId="2" applyFont="1" applyBorder="1"/>
    <xf numFmtId="0" fontId="4" fillId="0" borderId="29" xfId="2" applyFont="1" applyBorder="1" applyAlignment="1">
      <alignment horizontal="centerContinuous" vertical="center"/>
    </xf>
    <xf numFmtId="0" fontId="4" fillId="0" borderId="30" xfId="2" applyFont="1" applyBorder="1" applyAlignment="1">
      <alignment horizontal="centerContinuous" vertical="center"/>
    </xf>
    <xf numFmtId="0" fontId="4" fillId="0" borderId="31" xfId="2" applyFont="1" applyBorder="1" applyAlignment="1">
      <alignment horizontal="centerContinuous" vertical="center"/>
    </xf>
    <xf numFmtId="0" fontId="4" fillId="0" borderId="32" xfId="2" applyFont="1" applyBorder="1" applyAlignment="1">
      <alignment horizontal="center" vertical="center"/>
    </xf>
    <xf numFmtId="0" fontId="4" fillId="0" borderId="33" xfId="2" applyFont="1" applyBorder="1" applyAlignment="1">
      <alignment horizontal="center" vertical="center"/>
    </xf>
    <xf numFmtId="0" fontId="4" fillId="0" borderId="34" xfId="2" applyFont="1" applyBorder="1" applyAlignment="1">
      <alignment horizontal="center" vertical="top" wrapText="1"/>
    </xf>
    <xf numFmtId="0" fontId="4" fillId="0" borderId="18" xfId="2" applyFont="1" applyBorder="1" applyAlignment="1">
      <alignment horizontal="center"/>
    </xf>
    <xf numFmtId="0" fontId="4" fillId="0" borderId="22" xfId="2" applyFont="1" applyBorder="1"/>
    <xf numFmtId="0" fontId="4" fillId="0" borderId="20" xfId="2" applyFont="1" applyBorder="1"/>
    <xf numFmtId="0" fontId="4" fillId="0" borderId="35" xfId="2" applyFont="1" applyBorder="1"/>
    <xf numFmtId="0" fontId="4" fillId="0" borderId="21" xfId="2" applyFont="1" applyBorder="1"/>
    <xf numFmtId="0" fontId="4" fillId="0" borderId="36" xfId="2" applyFont="1" applyBorder="1" applyAlignment="1">
      <alignment horizontal="center" vertical="center"/>
    </xf>
    <xf numFmtId="0" fontId="4" fillId="0" borderId="37" xfId="2" applyFont="1" applyBorder="1" applyAlignment="1">
      <alignment horizontal="center" vertical="center"/>
    </xf>
    <xf numFmtId="0" fontId="4" fillId="0" borderId="38" xfId="2" applyFont="1" applyBorder="1" applyAlignment="1">
      <alignment horizontal="center" vertical="center"/>
    </xf>
    <xf numFmtId="0" fontId="4" fillId="0" borderId="39" xfId="2" applyFont="1" applyBorder="1"/>
    <xf numFmtId="0" fontId="4" fillId="0" borderId="14" xfId="2" applyFont="1" applyBorder="1" applyAlignment="1">
      <alignment horizontal="center"/>
    </xf>
    <xf numFmtId="166" fontId="4" fillId="0" borderId="12" xfId="2" applyNumberFormat="1" applyFont="1" applyBorder="1"/>
    <xf numFmtId="166" fontId="4" fillId="0" borderId="40" xfId="2" applyNumberFormat="1" applyFont="1" applyBorder="1"/>
    <xf numFmtId="166" fontId="4" fillId="0" borderId="0" xfId="2" applyNumberFormat="1" applyFont="1"/>
    <xf numFmtId="166" fontId="4" fillId="0" borderId="41" xfId="2" applyNumberFormat="1" applyFont="1" applyBorder="1"/>
    <xf numFmtId="166" fontId="4" fillId="0" borderId="34" xfId="2" applyNumberFormat="1" applyFont="1" applyBorder="1"/>
    <xf numFmtId="166" fontId="2" fillId="0" borderId="13" xfId="2" applyNumberFormat="1" applyFont="1" applyBorder="1"/>
    <xf numFmtId="166" fontId="4" fillId="0" borderId="42" xfId="2" applyNumberFormat="1" applyFont="1" applyBorder="1" applyAlignment="1">
      <alignment vertical="center"/>
    </xf>
    <xf numFmtId="166" fontId="4" fillId="0" borderId="43" xfId="2" applyNumberFormat="1" applyFont="1" applyBorder="1" applyAlignment="1">
      <alignment vertical="center"/>
    </xf>
    <xf numFmtId="166" fontId="4" fillId="0" borderId="44" xfId="2" applyNumberFormat="1" applyFont="1" applyBorder="1" applyAlignment="1">
      <alignment vertical="center"/>
    </xf>
    <xf numFmtId="166" fontId="4" fillId="0" borderId="43" xfId="2" applyNumberFormat="1" applyFont="1" applyBorder="1"/>
    <xf numFmtId="0" fontId="4" fillId="0" borderId="40" xfId="2" applyFont="1" applyBorder="1"/>
    <xf numFmtId="166" fontId="4" fillId="0" borderId="10" xfId="2" applyNumberFormat="1" applyFont="1" applyBorder="1"/>
    <xf numFmtId="166" fontId="4" fillId="0" borderId="7" xfId="2" applyNumberFormat="1" applyFont="1" applyBorder="1"/>
    <xf numFmtId="166" fontId="4" fillId="0" borderId="6" xfId="2" applyNumberFormat="1" applyFont="1" applyBorder="1"/>
    <xf numFmtId="166" fontId="4" fillId="0" borderId="9" xfId="2" applyNumberFormat="1" applyFont="1" applyBorder="1"/>
    <xf numFmtId="0" fontId="4" fillId="0" borderId="4" xfId="2" applyFont="1" applyBorder="1"/>
    <xf numFmtId="0" fontId="4" fillId="0" borderId="8" xfId="2" applyFont="1" applyBorder="1"/>
    <xf numFmtId="166" fontId="4" fillId="0" borderId="28" xfId="2" applyNumberFormat="1" applyFont="1" applyBorder="1"/>
    <xf numFmtId="0" fontId="4" fillId="0" borderId="11" xfId="2" applyFont="1" applyBorder="1"/>
    <xf numFmtId="166" fontId="4" fillId="0" borderId="15" xfId="2" applyNumberFormat="1" applyFont="1" applyBorder="1" applyAlignment="1">
      <alignment vertical="center"/>
    </xf>
    <xf numFmtId="166" fontId="4" fillId="0" borderId="14" xfId="2" applyNumberFormat="1" applyFont="1" applyBorder="1" applyAlignment="1">
      <alignment vertical="center"/>
    </xf>
    <xf numFmtId="166" fontId="4" fillId="0" borderId="13" xfId="2" applyNumberFormat="1" applyFont="1" applyBorder="1" applyAlignment="1">
      <alignment vertical="center"/>
    </xf>
    <xf numFmtId="166" fontId="4" fillId="0" borderId="40" xfId="2" applyNumberFormat="1" applyFont="1" applyBorder="1" applyAlignment="1">
      <alignment vertical="center"/>
    </xf>
    <xf numFmtId="166" fontId="4" fillId="0" borderId="21" xfId="2" applyNumberFormat="1" applyFont="1" applyBorder="1"/>
    <xf numFmtId="166" fontId="4" fillId="0" borderId="20" xfId="2" applyNumberFormat="1" applyFont="1" applyBorder="1"/>
    <xf numFmtId="166" fontId="4" fillId="0" borderId="21" xfId="3" applyNumberFormat="1" applyFont="1" applyBorder="1"/>
    <xf numFmtId="166" fontId="4" fillId="0" borderId="19" xfId="2" applyNumberFormat="1" applyFont="1" applyBorder="1"/>
    <xf numFmtId="166" fontId="4" fillId="0" borderId="22" xfId="2" applyNumberFormat="1" applyFont="1" applyBorder="1"/>
    <xf numFmtId="0" fontId="4" fillId="0" borderId="42" xfId="2" applyFont="1" applyBorder="1"/>
    <xf numFmtId="166" fontId="4" fillId="0" borderId="24" xfId="2" applyNumberFormat="1" applyFont="1" applyBorder="1"/>
    <xf numFmtId="166" fontId="4" fillId="0" borderId="25" xfId="3" applyNumberFormat="1" applyFont="1" applyBorder="1"/>
    <xf numFmtId="166" fontId="4" fillId="0" borderId="23" xfId="2" applyNumberFormat="1" applyFont="1" applyBorder="1"/>
    <xf numFmtId="166" fontId="4" fillId="0" borderId="42" xfId="2" applyNumberFormat="1" applyFont="1" applyBorder="1"/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</cellXfs>
  <cellStyles count="4">
    <cellStyle name="Milliers" xfId="1" builtinId="3"/>
    <cellStyle name="Normal" xfId="0" builtinId="0"/>
    <cellStyle name="Normal 2" xfId="3" xr:uid="{00000000-0005-0000-0000-000002000000}"/>
    <cellStyle name="Normal 3" xfId="2" xr:uid="{00000000-0005-0000-0000-000003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J103"/>
  <sheetViews>
    <sheetView topLeftCell="AQ1" zoomScale="90" zoomScaleNormal="90" workbookViewId="0">
      <selection activeCell="AX3" sqref="L3:AX3"/>
    </sheetView>
  </sheetViews>
  <sheetFormatPr baseColWidth="10" defaultColWidth="13.33203125" defaultRowHeight="11.5" x14ac:dyDescent="0.3"/>
  <cols>
    <col min="1" max="1" width="4.33203125" style="13" bestFit="1" customWidth="1"/>
    <col min="2" max="2" width="116.44140625" style="13" bestFit="1" customWidth="1"/>
    <col min="3" max="3" width="12.6640625" style="13" customWidth="1"/>
    <col min="4" max="10" width="11.33203125" style="13" customWidth="1"/>
    <col min="11" max="11" width="16" style="13" customWidth="1"/>
    <col min="12" max="51" width="14.77734375" style="13" customWidth="1"/>
    <col min="52" max="57" width="11.33203125" style="13" customWidth="1"/>
    <col min="58" max="58" width="16.6640625" style="13" bestFit="1" customWidth="1"/>
    <col min="59" max="60" width="11.33203125" style="13" customWidth="1"/>
    <col min="61" max="61" width="12.109375" style="13" customWidth="1"/>
    <col min="62" max="62" width="10.77734375" style="13" bestFit="1" customWidth="1"/>
    <col min="63" max="63" width="13.6640625" style="16" customWidth="1"/>
    <col min="64" max="64" width="21.109375" style="16" bestFit="1" customWidth="1"/>
    <col min="65" max="16384" width="13.33203125" style="13"/>
  </cols>
  <sheetData>
    <row r="1" spans="1:114" s="15" customFormat="1" x14ac:dyDescent="0.3">
      <c r="A1" s="13"/>
      <c r="B1" s="13"/>
      <c r="C1" s="13"/>
      <c r="D1" s="13"/>
      <c r="E1" s="13"/>
      <c r="F1" s="13"/>
      <c r="G1" s="14" t="s">
        <v>0</v>
      </c>
      <c r="H1" s="14"/>
      <c r="I1" s="13"/>
      <c r="J1" s="13"/>
      <c r="K1" s="13"/>
      <c r="L1" s="13"/>
      <c r="M1" s="13"/>
      <c r="N1" s="15" t="s">
        <v>178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6"/>
      <c r="BL1" s="16"/>
      <c r="DF1" s="1"/>
      <c r="DI1" s="17"/>
      <c r="DJ1" s="17"/>
    </row>
    <row r="2" spans="1:114" s="15" customForma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 t="s">
        <v>2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6"/>
      <c r="BL2" s="16"/>
      <c r="DI2" s="17"/>
      <c r="DJ2" s="17"/>
    </row>
    <row r="3" spans="1:114" s="15" customFormat="1" ht="12" thickBot="1" x14ac:dyDescent="0.35">
      <c r="A3" s="13"/>
      <c r="B3" s="13"/>
      <c r="C3" s="14" t="s">
        <v>3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4"/>
      <c r="AZ3" s="13"/>
      <c r="BA3" s="13"/>
      <c r="BB3" s="13"/>
      <c r="BC3" s="13"/>
      <c r="BD3" s="13"/>
      <c r="BE3" s="14"/>
      <c r="BF3" s="13"/>
      <c r="BG3" s="13"/>
      <c r="BH3" s="13"/>
      <c r="BI3" s="13"/>
      <c r="BJ3" s="13"/>
      <c r="BK3" s="16"/>
      <c r="BL3" s="16"/>
      <c r="DI3" s="17"/>
      <c r="DJ3" s="17"/>
    </row>
    <row r="4" spans="1:114" s="15" customFormat="1" ht="12.5" thickTop="1" thickBot="1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8" t="s">
        <v>4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20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6"/>
      <c r="BK4" s="13"/>
      <c r="BL4" s="13"/>
      <c r="DI4" s="17"/>
      <c r="DJ4" s="17"/>
    </row>
    <row r="5" spans="1:114" s="15" customFormat="1" ht="115.5" thickTop="1" x14ac:dyDescent="0.3">
      <c r="A5" s="109" t="s">
        <v>5</v>
      </c>
      <c r="B5" s="110"/>
      <c r="C5" s="3" t="s">
        <v>6</v>
      </c>
      <c r="D5" s="21" t="s">
        <v>7</v>
      </c>
      <c r="E5" s="21" t="s">
        <v>8</v>
      </c>
      <c r="F5" s="21" t="s">
        <v>9</v>
      </c>
      <c r="G5" s="21" t="s">
        <v>10</v>
      </c>
      <c r="H5" s="21" t="s">
        <v>11</v>
      </c>
      <c r="I5" s="21" t="s">
        <v>12</v>
      </c>
      <c r="J5" s="22" t="s">
        <v>13</v>
      </c>
      <c r="K5" s="23" t="s">
        <v>14</v>
      </c>
      <c r="L5" s="2" t="s">
        <v>15</v>
      </c>
      <c r="M5" s="3" t="s">
        <v>16</v>
      </c>
      <c r="N5" s="3" t="s">
        <v>17</v>
      </c>
      <c r="O5" s="3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3" t="s">
        <v>23</v>
      </c>
      <c r="U5" s="3" t="s">
        <v>24</v>
      </c>
      <c r="V5" s="3" t="s">
        <v>25</v>
      </c>
      <c r="W5" s="3" t="s">
        <v>26</v>
      </c>
      <c r="X5" s="3" t="s">
        <v>27</v>
      </c>
      <c r="Y5" s="3" t="s">
        <v>28</v>
      </c>
      <c r="Z5" s="3" t="s">
        <v>29</v>
      </c>
      <c r="AA5" s="3" t="s">
        <v>30</v>
      </c>
      <c r="AB5" s="3" t="s">
        <v>31</v>
      </c>
      <c r="AC5" s="3" t="s">
        <v>32</v>
      </c>
      <c r="AD5" s="3" t="s">
        <v>33</v>
      </c>
      <c r="AE5" s="3" t="s">
        <v>34</v>
      </c>
      <c r="AF5" s="3" t="s">
        <v>35</v>
      </c>
      <c r="AG5" s="3" t="s">
        <v>36</v>
      </c>
      <c r="AH5" s="3" t="s">
        <v>37</v>
      </c>
      <c r="AI5" s="3" t="s">
        <v>38</v>
      </c>
      <c r="AJ5" s="3" t="s">
        <v>39</v>
      </c>
      <c r="AK5" s="3" t="s">
        <v>40</v>
      </c>
      <c r="AL5" s="3" t="s">
        <v>41</v>
      </c>
      <c r="AM5" s="3" t="s">
        <v>42</v>
      </c>
      <c r="AN5" s="3" t="s">
        <v>43</v>
      </c>
      <c r="AO5" s="3" t="s">
        <v>44</v>
      </c>
      <c r="AP5" s="3" t="s">
        <v>45</v>
      </c>
      <c r="AQ5" s="3" t="s">
        <v>46</v>
      </c>
      <c r="AR5" s="3" t="s">
        <v>47</v>
      </c>
      <c r="AS5" s="3" t="s">
        <v>48</v>
      </c>
      <c r="AT5" s="3" t="s">
        <v>49</v>
      </c>
      <c r="AU5" s="3" t="s">
        <v>50</v>
      </c>
      <c r="AV5" s="3" t="s">
        <v>51</v>
      </c>
      <c r="AW5" s="3" t="s">
        <v>52</v>
      </c>
      <c r="AX5" s="23" t="s">
        <v>53</v>
      </c>
      <c r="AY5" s="24" t="s">
        <v>54</v>
      </c>
      <c r="AZ5" s="25" t="s">
        <v>55</v>
      </c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DI5" s="17"/>
      <c r="DJ5" s="17"/>
    </row>
    <row r="6" spans="1:114" s="15" customFormat="1" ht="14.65" customHeight="1" x14ac:dyDescent="0.3">
      <c r="A6" s="111"/>
      <c r="B6" s="112"/>
      <c r="C6" s="26"/>
      <c r="D6" s="27"/>
      <c r="E6" s="27"/>
      <c r="F6" s="27"/>
      <c r="G6" s="27"/>
      <c r="H6" s="27"/>
      <c r="I6" s="27"/>
      <c r="J6" s="27"/>
      <c r="K6" s="27"/>
      <c r="L6" s="28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9"/>
      <c r="AY6" s="30"/>
      <c r="AZ6" s="31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DI6" s="17"/>
      <c r="DJ6" s="17"/>
    </row>
    <row r="7" spans="1:114" s="15" customFormat="1" ht="15" customHeight="1" thickBot="1" x14ac:dyDescent="0.35">
      <c r="A7" s="113"/>
      <c r="B7" s="114"/>
      <c r="C7" s="32"/>
      <c r="D7" s="33" t="s">
        <v>56</v>
      </c>
      <c r="E7" s="33" t="s">
        <v>57</v>
      </c>
      <c r="F7" s="33" t="s">
        <v>58</v>
      </c>
      <c r="G7" s="33" t="s">
        <v>59</v>
      </c>
      <c r="H7" s="33" t="s">
        <v>60</v>
      </c>
      <c r="I7" s="33" t="s">
        <v>61</v>
      </c>
      <c r="J7" s="33" t="s">
        <v>62</v>
      </c>
      <c r="K7" s="33"/>
      <c r="L7" s="34" t="s">
        <v>63</v>
      </c>
      <c r="M7" s="32" t="s">
        <v>64</v>
      </c>
      <c r="N7" s="32" t="s">
        <v>65</v>
      </c>
      <c r="O7" s="32" t="s">
        <v>66</v>
      </c>
      <c r="P7" s="32" t="s">
        <v>67</v>
      </c>
      <c r="Q7" s="32" t="s">
        <v>68</v>
      </c>
      <c r="R7" s="32" t="s">
        <v>69</v>
      </c>
      <c r="S7" s="32" t="s">
        <v>70</v>
      </c>
      <c r="T7" s="32" t="s">
        <v>71</v>
      </c>
      <c r="U7" s="32" t="s">
        <v>72</v>
      </c>
      <c r="V7" s="32" t="s">
        <v>73</v>
      </c>
      <c r="W7" s="32" t="s">
        <v>74</v>
      </c>
      <c r="X7" s="32" t="s">
        <v>75</v>
      </c>
      <c r="Y7" s="32" t="s">
        <v>76</v>
      </c>
      <c r="Z7" s="32" t="s">
        <v>77</v>
      </c>
      <c r="AA7" s="32" t="s">
        <v>78</v>
      </c>
      <c r="AB7" s="32" t="s">
        <v>79</v>
      </c>
      <c r="AC7" s="32" t="s">
        <v>80</v>
      </c>
      <c r="AD7" s="32" t="s">
        <v>81</v>
      </c>
      <c r="AE7" s="32" t="s">
        <v>82</v>
      </c>
      <c r="AF7" s="32" t="s">
        <v>83</v>
      </c>
      <c r="AG7" s="32" t="s">
        <v>84</v>
      </c>
      <c r="AH7" s="32" t="s">
        <v>85</v>
      </c>
      <c r="AI7" s="32" t="s">
        <v>86</v>
      </c>
      <c r="AJ7" s="32" t="s">
        <v>87</v>
      </c>
      <c r="AK7" s="32" t="s">
        <v>88</v>
      </c>
      <c r="AL7" s="32" t="s">
        <v>89</v>
      </c>
      <c r="AM7" s="32" t="s">
        <v>90</v>
      </c>
      <c r="AN7" s="32" t="s">
        <v>91</v>
      </c>
      <c r="AO7" s="32" t="s">
        <v>92</v>
      </c>
      <c r="AP7" s="32" t="s">
        <v>93</v>
      </c>
      <c r="AQ7" s="32" t="s">
        <v>94</v>
      </c>
      <c r="AR7" s="32" t="s">
        <v>95</v>
      </c>
      <c r="AS7" s="32" t="s">
        <v>96</v>
      </c>
      <c r="AT7" s="32" t="s">
        <v>97</v>
      </c>
      <c r="AU7" s="32" t="s">
        <v>98</v>
      </c>
      <c r="AV7" s="32" t="s">
        <v>99</v>
      </c>
      <c r="AW7" s="32" t="s">
        <v>100</v>
      </c>
      <c r="AX7" s="35"/>
      <c r="AY7" s="30"/>
      <c r="AZ7" s="31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DI7" s="17"/>
      <c r="DJ7" s="17"/>
    </row>
    <row r="8" spans="1:114" s="15" customFormat="1" ht="12" thickTop="1" x14ac:dyDescent="0.3">
      <c r="A8" s="4" t="s">
        <v>63</v>
      </c>
      <c r="B8" s="5" t="s">
        <v>101</v>
      </c>
      <c r="C8" s="36">
        <f>+D8+E8+F8+G8+H8+I8+J8+K8</f>
        <v>748457</v>
      </c>
      <c r="D8" s="36">
        <v>61843</v>
      </c>
      <c r="E8" s="37">
        <v>26776</v>
      </c>
      <c r="F8" s="37">
        <v>891</v>
      </c>
      <c r="G8" s="37">
        <v>0</v>
      </c>
      <c r="H8" s="37">
        <v>0</v>
      </c>
      <c r="I8" s="37">
        <v>0</v>
      </c>
      <c r="J8" s="37">
        <v>1984</v>
      </c>
      <c r="K8" s="37">
        <f>+AX8+AZ8</f>
        <v>656963</v>
      </c>
      <c r="L8" s="38">
        <v>634607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6">
        <v>0</v>
      </c>
      <c r="AF8" s="36">
        <v>0</v>
      </c>
      <c r="AG8" s="36">
        <v>0</v>
      </c>
      <c r="AH8" s="36">
        <v>0</v>
      </c>
      <c r="AI8" s="36">
        <v>0</v>
      </c>
      <c r="AJ8" s="36">
        <v>0</v>
      </c>
      <c r="AK8" s="36">
        <v>0</v>
      </c>
      <c r="AL8" s="36">
        <v>0</v>
      </c>
      <c r="AM8" s="36">
        <v>0</v>
      </c>
      <c r="AN8" s="36">
        <v>0</v>
      </c>
      <c r="AO8" s="36">
        <v>0</v>
      </c>
      <c r="AP8" s="36">
        <v>0</v>
      </c>
      <c r="AQ8" s="36">
        <v>0</v>
      </c>
      <c r="AR8" s="36">
        <v>0</v>
      </c>
      <c r="AS8" s="36">
        <v>0</v>
      </c>
      <c r="AT8" s="36">
        <v>0</v>
      </c>
      <c r="AU8" s="36"/>
      <c r="AV8" s="36"/>
      <c r="AW8" s="36">
        <v>0</v>
      </c>
      <c r="AX8" s="39">
        <f t="shared" ref="AX8:AX45" si="0">SUM(L8:AW8)</f>
        <v>634607</v>
      </c>
      <c r="AY8" s="40"/>
      <c r="AZ8" s="39">
        <v>22356</v>
      </c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DI8" s="17"/>
      <c r="DJ8" s="17"/>
    </row>
    <row r="9" spans="1:114" s="15" customFormat="1" x14ac:dyDescent="0.3">
      <c r="A9" s="6" t="s">
        <v>64</v>
      </c>
      <c r="B9" s="7" t="s">
        <v>102</v>
      </c>
      <c r="C9" s="36">
        <f t="shared" ref="C9:C45" si="1">+D9+E9+F9+G9+H9+I9+J9+K9</f>
        <v>152305</v>
      </c>
      <c r="D9" s="36">
        <v>13762</v>
      </c>
      <c r="E9" s="37">
        <v>1763</v>
      </c>
      <c r="F9" s="37">
        <v>10</v>
      </c>
      <c r="G9" s="37">
        <v>0</v>
      </c>
      <c r="H9" s="37">
        <v>0</v>
      </c>
      <c r="I9" s="37">
        <v>0</v>
      </c>
      <c r="J9" s="37">
        <v>59</v>
      </c>
      <c r="K9" s="37">
        <f t="shared" ref="K9:K45" si="2">+AX9+AZ9</f>
        <v>136711</v>
      </c>
      <c r="L9" s="38">
        <v>0</v>
      </c>
      <c r="M9" s="36">
        <v>133316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36">
        <v>0</v>
      </c>
      <c r="AI9" s="36">
        <v>0</v>
      </c>
      <c r="AJ9" s="36">
        <v>0</v>
      </c>
      <c r="AK9" s="36">
        <v>0</v>
      </c>
      <c r="AL9" s="36">
        <v>0</v>
      </c>
      <c r="AM9" s="36">
        <v>0</v>
      </c>
      <c r="AN9" s="36">
        <v>0</v>
      </c>
      <c r="AO9" s="36">
        <v>0</v>
      </c>
      <c r="AP9" s="36">
        <v>0</v>
      </c>
      <c r="AQ9" s="36">
        <v>0</v>
      </c>
      <c r="AR9" s="36">
        <v>0</v>
      </c>
      <c r="AS9" s="36">
        <v>0</v>
      </c>
      <c r="AT9" s="36">
        <v>0</v>
      </c>
      <c r="AU9" s="36"/>
      <c r="AV9" s="36"/>
      <c r="AW9" s="36">
        <v>0</v>
      </c>
      <c r="AX9" s="39">
        <f t="shared" si="0"/>
        <v>133316</v>
      </c>
      <c r="AY9" s="41"/>
      <c r="AZ9" s="39">
        <v>3395</v>
      </c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DI9" s="17"/>
      <c r="DJ9" s="17"/>
    </row>
    <row r="10" spans="1:114" s="15" customFormat="1" x14ac:dyDescent="0.3">
      <c r="A10" s="6" t="s">
        <v>65</v>
      </c>
      <c r="B10" s="7" t="s">
        <v>103</v>
      </c>
      <c r="C10" s="36">
        <f t="shared" si="1"/>
        <v>45210</v>
      </c>
      <c r="D10" s="36">
        <v>4438</v>
      </c>
      <c r="E10" s="37">
        <v>1334</v>
      </c>
      <c r="F10" s="37">
        <v>35</v>
      </c>
      <c r="G10" s="37">
        <v>0</v>
      </c>
      <c r="H10" s="37">
        <v>0</v>
      </c>
      <c r="I10" s="37">
        <v>0</v>
      </c>
      <c r="J10" s="37">
        <v>31</v>
      </c>
      <c r="K10" s="37">
        <f t="shared" si="2"/>
        <v>39372</v>
      </c>
      <c r="L10" s="38">
        <v>0</v>
      </c>
      <c r="M10" s="36">
        <v>0</v>
      </c>
      <c r="N10" s="36">
        <v>38822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0</v>
      </c>
      <c r="AS10" s="36">
        <v>0</v>
      </c>
      <c r="AT10" s="36">
        <v>0</v>
      </c>
      <c r="AU10" s="36"/>
      <c r="AV10" s="36"/>
      <c r="AW10" s="36">
        <v>0</v>
      </c>
      <c r="AX10" s="39">
        <f t="shared" si="0"/>
        <v>38822</v>
      </c>
      <c r="AY10" s="41"/>
      <c r="AZ10" s="39">
        <v>550</v>
      </c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DI10" s="17"/>
      <c r="DJ10" s="17"/>
    </row>
    <row r="11" spans="1:114" s="15" customFormat="1" x14ac:dyDescent="0.3">
      <c r="A11" s="6" t="s">
        <v>66</v>
      </c>
      <c r="B11" s="7" t="s">
        <v>104</v>
      </c>
      <c r="C11" s="36">
        <f t="shared" si="1"/>
        <v>27383</v>
      </c>
      <c r="D11" s="36">
        <v>2881</v>
      </c>
      <c r="E11" s="37">
        <v>863</v>
      </c>
      <c r="F11" s="37">
        <v>149</v>
      </c>
      <c r="G11" s="37">
        <v>0</v>
      </c>
      <c r="H11" s="37">
        <v>0</v>
      </c>
      <c r="I11" s="37">
        <v>0</v>
      </c>
      <c r="J11" s="37">
        <v>94</v>
      </c>
      <c r="K11" s="37">
        <f t="shared" si="2"/>
        <v>23396</v>
      </c>
      <c r="L11" s="38">
        <v>0</v>
      </c>
      <c r="M11" s="36">
        <v>0</v>
      </c>
      <c r="N11" s="36">
        <v>0</v>
      </c>
      <c r="O11" s="36">
        <v>22766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6">
        <v>0</v>
      </c>
      <c r="AU11" s="36"/>
      <c r="AV11" s="36"/>
      <c r="AW11" s="36">
        <v>0</v>
      </c>
      <c r="AX11" s="39">
        <f t="shared" si="0"/>
        <v>22766</v>
      </c>
      <c r="AY11" s="41"/>
      <c r="AZ11" s="39">
        <v>630</v>
      </c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DI11" s="17"/>
      <c r="DJ11" s="17"/>
    </row>
    <row r="12" spans="1:114" s="15" customFormat="1" x14ac:dyDescent="0.3">
      <c r="A12" s="6" t="s">
        <v>67</v>
      </c>
      <c r="B12" s="7" t="s">
        <v>105</v>
      </c>
      <c r="C12" s="36">
        <f t="shared" si="1"/>
        <v>110117</v>
      </c>
      <c r="D12" s="36">
        <v>6164</v>
      </c>
      <c r="E12" s="37">
        <v>2578</v>
      </c>
      <c r="F12" s="37">
        <v>311</v>
      </c>
      <c r="G12" s="37">
        <v>0</v>
      </c>
      <c r="H12" s="37">
        <v>0</v>
      </c>
      <c r="I12" s="37">
        <v>0</v>
      </c>
      <c r="J12" s="37">
        <v>176</v>
      </c>
      <c r="K12" s="37">
        <f t="shared" si="2"/>
        <v>100888</v>
      </c>
      <c r="L12" s="38">
        <v>0</v>
      </c>
      <c r="M12" s="36">
        <v>0</v>
      </c>
      <c r="N12" s="36">
        <v>0</v>
      </c>
      <c r="O12" s="36">
        <v>0</v>
      </c>
      <c r="P12" s="36">
        <v>85500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5608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36">
        <v>0</v>
      </c>
      <c r="AO12" s="36">
        <v>0</v>
      </c>
      <c r="AP12" s="36">
        <v>0</v>
      </c>
      <c r="AQ12" s="36">
        <v>0</v>
      </c>
      <c r="AR12" s="36">
        <v>0</v>
      </c>
      <c r="AS12" s="36">
        <v>0</v>
      </c>
      <c r="AT12" s="36">
        <v>0</v>
      </c>
      <c r="AU12" s="36"/>
      <c r="AV12" s="36"/>
      <c r="AW12" s="36">
        <v>0</v>
      </c>
      <c r="AX12" s="39">
        <f t="shared" si="0"/>
        <v>91108</v>
      </c>
      <c r="AY12" s="41"/>
      <c r="AZ12" s="39">
        <v>9780</v>
      </c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DI12" s="17"/>
      <c r="DJ12" s="17"/>
    </row>
    <row r="13" spans="1:114" s="15" customFormat="1" x14ac:dyDescent="0.3">
      <c r="A13" s="6" t="s">
        <v>68</v>
      </c>
      <c r="B13" s="7" t="s">
        <v>106</v>
      </c>
      <c r="C13" s="36">
        <f t="shared" si="1"/>
        <v>724221</v>
      </c>
      <c r="D13" s="36">
        <v>68955</v>
      </c>
      <c r="E13" s="37">
        <v>17337</v>
      </c>
      <c r="F13" s="37">
        <v>14461</v>
      </c>
      <c r="G13" s="37">
        <v>0</v>
      </c>
      <c r="H13" s="37">
        <v>317</v>
      </c>
      <c r="I13" s="37">
        <v>143</v>
      </c>
      <c r="J13" s="37">
        <v>13731</v>
      </c>
      <c r="K13" s="37">
        <f t="shared" si="2"/>
        <v>609277</v>
      </c>
      <c r="L13" s="38">
        <v>0</v>
      </c>
      <c r="M13" s="36">
        <v>0</v>
      </c>
      <c r="N13" s="36">
        <v>0</v>
      </c>
      <c r="O13" s="36">
        <v>0</v>
      </c>
      <c r="P13" s="36">
        <v>0</v>
      </c>
      <c r="Q13" s="36">
        <v>489203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36">
        <v>0</v>
      </c>
      <c r="AO13" s="36">
        <v>0</v>
      </c>
      <c r="AP13" s="36">
        <v>0</v>
      </c>
      <c r="AQ13" s="36">
        <v>0</v>
      </c>
      <c r="AR13" s="36">
        <v>0</v>
      </c>
      <c r="AS13" s="36">
        <v>0</v>
      </c>
      <c r="AT13" s="36">
        <v>0</v>
      </c>
      <c r="AU13" s="36"/>
      <c r="AV13" s="36"/>
      <c r="AW13" s="36">
        <v>0</v>
      </c>
      <c r="AX13" s="39">
        <f t="shared" si="0"/>
        <v>489203</v>
      </c>
      <c r="AY13" s="41"/>
      <c r="AZ13" s="39">
        <v>120074</v>
      </c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DI13" s="17"/>
      <c r="DJ13" s="17"/>
    </row>
    <row r="14" spans="1:114" s="15" customFormat="1" x14ac:dyDescent="0.3">
      <c r="A14" s="6" t="s">
        <v>69</v>
      </c>
      <c r="B14" s="7" t="s">
        <v>107</v>
      </c>
      <c r="C14" s="36">
        <f t="shared" si="1"/>
        <v>150045</v>
      </c>
      <c r="D14" s="36">
        <v>11327</v>
      </c>
      <c r="E14" s="37">
        <v>1105</v>
      </c>
      <c r="F14" s="37">
        <v>6341</v>
      </c>
      <c r="G14" s="37">
        <v>0</v>
      </c>
      <c r="H14" s="37">
        <v>4911</v>
      </c>
      <c r="I14" s="37">
        <v>25</v>
      </c>
      <c r="J14" s="37">
        <v>1714</v>
      </c>
      <c r="K14" s="37">
        <f t="shared" si="2"/>
        <v>124622</v>
      </c>
      <c r="L14" s="38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114545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/>
      <c r="AV14" s="36"/>
      <c r="AW14" s="36">
        <v>0</v>
      </c>
      <c r="AX14" s="39">
        <f t="shared" si="0"/>
        <v>114545</v>
      </c>
      <c r="AY14" s="41"/>
      <c r="AZ14" s="39">
        <v>10077</v>
      </c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DI14" s="17"/>
      <c r="DJ14" s="17"/>
    </row>
    <row r="15" spans="1:114" s="15" customFormat="1" x14ac:dyDescent="0.3">
      <c r="A15" s="6" t="s">
        <v>70</v>
      </c>
      <c r="B15" s="7" t="s">
        <v>108</v>
      </c>
      <c r="C15" s="36">
        <f t="shared" si="1"/>
        <v>14016</v>
      </c>
      <c r="D15" s="36">
        <v>718</v>
      </c>
      <c r="E15" s="37">
        <v>173</v>
      </c>
      <c r="F15" s="37">
        <v>1996</v>
      </c>
      <c r="G15" s="37">
        <v>0</v>
      </c>
      <c r="H15" s="37">
        <v>1893</v>
      </c>
      <c r="I15" s="37">
        <v>1</v>
      </c>
      <c r="J15" s="37">
        <v>1200</v>
      </c>
      <c r="K15" s="37">
        <f t="shared" si="2"/>
        <v>8035</v>
      </c>
      <c r="L15" s="38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81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/>
      <c r="AV15" s="36"/>
      <c r="AW15" s="36">
        <v>0</v>
      </c>
      <c r="AX15" s="39">
        <f t="shared" si="0"/>
        <v>81</v>
      </c>
      <c r="AY15" s="41"/>
      <c r="AZ15" s="39">
        <v>7954</v>
      </c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DI15" s="17"/>
      <c r="DJ15" s="17"/>
    </row>
    <row r="16" spans="1:114" s="15" customFormat="1" x14ac:dyDescent="0.3">
      <c r="A16" s="6" t="s">
        <v>71</v>
      </c>
      <c r="B16" s="7" t="s">
        <v>109</v>
      </c>
      <c r="C16" s="36">
        <f t="shared" si="1"/>
        <v>270272</v>
      </c>
      <c r="D16" s="36">
        <v>60814</v>
      </c>
      <c r="E16" s="37">
        <v>1249</v>
      </c>
      <c r="F16" s="37">
        <v>11313</v>
      </c>
      <c r="G16" s="37">
        <v>0</v>
      </c>
      <c r="H16" s="37">
        <v>0</v>
      </c>
      <c r="I16" s="37">
        <v>164</v>
      </c>
      <c r="J16" s="37">
        <v>14295</v>
      </c>
      <c r="K16" s="37">
        <f t="shared" si="2"/>
        <v>182437</v>
      </c>
      <c r="L16" s="38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91290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/>
      <c r="AV16" s="36"/>
      <c r="AW16" s="36">
        <v>0</v>
      </c>
      <c r="AX16" s="39">
        <f t="shared" si="0"/>
        <v>91290</v>
      </c>
      <c r="AY16" s="41"/>
      <c r="AZ16" s="39">
        <v>91147</v>
      </c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DI16" s="17"/>
      <c r="DJ16" s="17"/>
    </row>
    <row r="17" spans="1:114" s="15" customFormat="1" x14ac:dyDescent="0.3">
      <c r="A17" s="6" t="s">
        <v>72</v>
      </c>
      <c r="B17" s="7" t="s">
        <v>110</v>
      </c>
      <c r="C17" s="36">
        <f t="shared" si="1"/>
        <v>154648</v>
      </c>
      <c r="D17" s="36">
        <v>17929</v>
      </c>
      <c r="E17" s="37">
        <v>3693</v>
      </c>
      <c r="F17" s="37">
        <v>946</v>
      </c>
      <c r="G17" s="37">
        <v>0</v>
      </c>
      <c r="H17" s="37">
        <v>0</v>
      </c>
      <c r="I17" s="37">
        <v>0</v>
      </c>
      <c r="J17" s="37">
        <v>2034</v>
      </c>
      <c r="K17" s="37">
        <f t="shared" si="2"/>
        <v>130046</v>
      </c>
      <c r="L17" s="38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114663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0</v>
      </c>
      <c r="AT17" s="36">
        <v>0</v>
      </c>
      <c r="AU17" s="36"/>
      <c r="AV17" s="36"/>
      <c r="AW17" s="36">
        <v>0</v>
      </c>
      <c r="AX17" s="39">
        <f t="shared" si="0"/>
        <v>114663</v>
      </c>
      <c r="AY17" s="41"/>
      <c r="AZ17" s="39">
        <v>15383</v>
      </c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DI17" s="17"/>
      <c r="DJ17" s="17"/>
    </row>
    <row r="18" spans="1:114" s="15" customFormat="1" x14ac:dyDescent="0.3">
      <c r="A18" s="6" t="s">
        <v>73</v>
      </c>
      <c r="B18" s="7" t="s">
        <v>111</v>
      </c>
      <c r="C18" s="36">
        <f t="shared" si="1"/>
        <v>791687</v>
      </c>
      <c r="D18" s="36">
        <v>97753</v>
      </c>
      <c r="E18" s="37">
        <v>16406</v>
      </c>
      <c r="F18" s="37">
        <v>30008</v>
      </c>
      <c r="G18" s="37">
        <v>-40377</v>
      </c>
      <c r="H18" s="37">
        <v>22282</v>
      </c>
      <c r="I18" s="37">
        <v>455</v>
      </c>
      <c r="J18" s="37">
        <v>43117</v>
      </c>
      <c r="K18" s="37">
        <f t="shared" si="2"/>
        <v>622043</v>
      </c>
      <c r="L18" s="38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124929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36">
        <v>0</v>
      </c>
      <c r="AT18" s="36">
        <v>0</v>
      </c>
      <c r="AU18" s="36"/>
      <c r="AV18" s="36"/>
      <c r="AW18" s="36">
        <v>0</v>
      </c>
      <c r="AX18" s="39">
        <f t="shared" si="0"/>
        <v>124929</v>
      </c>
      <c r="AY18" s="41"/>
      <c r="AZ18" s="39">
        <v>497114</v>
      </c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DI18" s="17"/>
      <c r="DJ18" s="17"/>
    </row>
    <row r="19" spans="1:114" s="15" customFormat="1" x14ac:dyDescent="0.3">
      <c r="A19" s="6" t="s">
        <v>74</v>
      </c>
      <c r="B19" s="7" t="s">
        <v>112</v>
      </c>
      <c r="C19" s="36">
        <f t="shared" si="1"/>
        <v>70552</v>
      </c>
      <c r="D19" s="36">
        <v>13664</v>
      </c>
      <c r="E19" s="37">
        <v>1314</v>
      </c>
      <c r="F19" s="37">
        <v>20</v>
      </c>
      <c r="G19" s="37">
        <v>0</v>
      </c>
      <c r="H19" s="37">
        <v>0</v>
      </c>
      <c r="I19" s="37">
        <v>1</v>
      </c>
      <c r="J19" s="37">
        <v>1003</v>
      </c>
      <c r="K19" s="37">
        <f t="shared" si="2"/>
        <v>54550</v>
      </c>
      <c r="L19" s="38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11731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>
        <v>0</v>
      </c>
      <c r="AU19" s="36"/>
      <c r="AV19" s="36"/>
      <c r="AW19" s="36">
        <v>0</v>
      </c>
      <c r="AX19" s="39">
        <f t="shared" si="0"/>
        <v>11731</v>
      </c>
      <c r="AY19" s="41"/>
      <c r="AZ19" s="39">
        <v>42819</v>
      </c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DI19" s="17"/>
      <c r="DJ19" s="17"/>
    </row>
    <row r="20" spans="1:114" s="15" customFormat="1" x14ac:dyDescent="0.3">
      <c r="A20" s="6" t="s">
        <v>75</v>
      </c>
      <c r="B20" s="7" t="s">
        <v>113</v>
      </c>
      <c r="C20" s="36">
        <f t="shared" si="1"/>
        <v>93839</v>
      </c>
      <c r="D20" s="36">
        <v>4707</v>
      </c>
      <c r="E20" s="37">
        <v>1667</v>
      </c>
      <c r="F20" s="37">
        <v>3733</v>
      </c>
      <c r="G20" s="37">
        <v>0</v>
      </c>
      <c r="H20" s="37">
        <v>0</v>
      </c>
      <c r="I20" s="37">
        <v>20</v>
      </c>
      <c r="J20" s="37">
        <v>1732</v>
      </c>
      <c r="K20" s="37">
        <f t="shared" si="2"/>
        <v>81980</v>
      </c>
      <c r="L20" s="38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58802</v>
      </c>
      <c r="Y20" s="36">
        <v>3722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v>0</v>
      </c>
      <c r="AT20" s="36">
        <v>0</v>
      </c>
      <c r="AU20" s="36"/>
      <c r="AV20" s="36"/>
      <c r="AW20" s="36">
        <v>0</v>
      </c>
      <c r="AX20" s="39">
        <f t="shared" si="0"/>
        <v>62524</v>
      </c>
      <c r="AY20" s="41"/>
      <c r="AZ20" s="39">
        <v>19456</v>
      </c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DI20" s="17"/>
      <c r="DJ20" s="17"/>
    </row>
    <row r="21" spans="1:114" s="15" customFormat="1" x14ac:dyDescent="0.3">
      <c r="A21" s="6" t="s">
        <v>76</v>
      </c>
      <c r="B21" s="7" t="s">
        <v>114</v>
      </c>
      <c r="C21" s="36">
        <f t="shared" si="1"/>
        <v>243808</v>
      </c>
      <c r="D21" s="36">
        <v>7998</v>
      </c>
      <c r="E21" s="37">
        <v>2719</v>
      </c>
      <c r="F21" s="37">
        <v>9194</v>
      </c>
      <c r="G21" s="37">
        <v>0</v>
      </c>
      <c r="H21" s="37">
        <v>0</v>
      </c>
      <c r="I21" s="37">
        <v>2</v>
      </c>
      <c r="J21" s="37">
        <v>6535</v>
      </c>
      <c r="K21" s="37">
        <f t="shared" si="2"/>
        <v>217360</v>
      </c>
      <c r="L21" s="38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165911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36">
        <v>0</v>
      </c>
      <c r="AU21" s="36"/>
      <c r="AV21" s="36"/>
      <c r="AW21" s="36">
        <v>0</v>
      </c>
      <c r="AX21" s="39">
        <f t="shared" si="0"/>
        <v>165911</v>
      </c>
      <c r="AY21" s="41"/>
      <c r="AZ21" s="39">
        <v>51449</v>
      </c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DI21" s="17"/>
      <c r="DJ21" s="17"/>
    </row>
    <row r="22" spans="1:114" s="15" customFormat="1" x14ac:dyDescent="0.3">
      <c r="A22" s="6" t="s">
        <v>77</v>
      </c>
      <c r="B22" s="7" t="s">
        <v>115</v>
      </c>
      <c r="C22" s="36">
        <f t="shared" si="1"/>
        <v>252292</v>
      </c>
      <c r="D22" s="36">
        <v>19991</v>
      </c>
      <c r="E22" s="37">
        <v>6072</v>
      </c>
      <c r="F22" s="37">
        <v>3812</v>
      </c>
      <c r="G22" s="37">
        <v>0</v>
      </c>
      <c r="H22" s="37">
        <v>0</v>
      </c>
      <c r="I22" s="37">
        <v>1020</v>
      </c>
      <c r="J22" s="37">
        <v>4829</v>
      </c>
      <c r="K22" s="37">
        <f t="shared" si="2"/>
        <v>216568</v>
      </c>
      <c r="L22" s="38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66612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v>0</v>
      </c>
      <c r="AT22" s="36">
        <v>0</v>
      </c>
      <c r="AU22" s="36"/>
      <c r="AV22" s="36"/>
      <c r="AW22" s="36">
        <v>0</v>
      </c>
      <c r="AX22" s="39">
        <f t="shared" si="0"/>
        <v>66612</v>
      </c>
      <c r="AY22" s="41"/>
      <c r="AZ22" s="39">
        <v>149956</v>
      </c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DI22" s="17"/>
      <c r="DJ22" s="17"/>
    </row>
    <row r="23" spans="1:114" s="15" customFormat="1" x14ac:dyDescent="0.3">
      <c r="A23" s="6" t="s">
        <v>78</v>
      </c>
      <c r="B23" s="7" t="s">
        <v>116</v>
      </c>
      <c r="C23" s="36">
        <f t="shared" si="1"/>
        <v>281834</v>
      </c>
      <c r="D23" s="36">
        <v>25607</v>
      </c>
      <c r="E23" s="37">
        <v>1416</v>
      </c>
      <c r="F23" s="37">
        <v>6493</v>
      </c>
      <c r="G23" s="37">
        <v>0</v>
      </c>
      <c r="H23" s="37">
        <v>31</v>
      </c>
      <c r="I23" s="37">
        <v>209</v>
      </c>
      <c r="J23" s="37">
        <v>14789</v>
      </c>
      <c r="K23" s="37">
        <f t="shared" si="2"/>
        <v>233289</v>
      </c>
      <c r="L23" s="38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14922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36">
        <v>0</v>
      </c>
      <c r="AT23" s="36">
        <v>0</v>
      </c>
      <c r="AU23" s="36"/>
      <c r="AV23" s="36"/>
      <c r="AW23" s="36">
        <v>0</v>
      </c>
      <c r="AX23" s="39">
        <f t="shared" si="0"/>
        <v>14922</v>
      </c>
      <c r="AY23" s="41"/>
      <c r="AZ23" s="39">
        <v>218367</v>
      </c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DI23" s="17"/>
      <c r="DJ23" s="17"/>
    </row>
    <row r="24" spans="1:114" s="15" customFormat="1" x14ac:dyDescent="0.3">
      <c r="A24" s="6" t="s">
        <v>79</v>
      </c>
      <c r="B24" s="7" t="s">
        <v>117</v>
      </c>
      <c r="C24" s="36">
        <f t="shared" si="1"/>
        <v>89246</v>
      </c>
      <c r="D24" s="36">
        <v>6602</v>
      </c>
      <c r="E24" s="37">
        <v>704</v>
      </c>
      <c r="F24" s="37">
        <v>1462</v>
      </c>
      <c r="G24" s="37">
        <v>0</v>
      </c>
      <c r="H24" s="37">
        <v>0</v>
      </c>
      <c r="I24" s="37">
        <v>0</v>
      </c>
      <c r="J24" s="37">
        <v>832</v>
      </c>
      <c r="K24" s="37">
        <f t="shared" si="2"/>
        <v>79646</v>
      </c>
      <c r="L24" s="38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75545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/>
      <c r="AV24" s="36"/>
      <c r="AW24" s="36">
        <v>0</v>
      </c>
      <c r="AX24" s="39">
        <f t="shared" si="0"/>
        <v>75545</v>
      </c>
      <c r="AY24" s="41"/>
      <c r="AZ24" s="39">
        <v>4101</v>
      </c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DI24" s="17"/>
      <c r="DJ24" s="17"/>
    </row>
    <row r="25" spans="1:114" s="15" customFormat="1" x14ac:dyDescent="0.3">
      <c r="A25" s="6" t="s">
        <v>80</v>
      </c>
      <c r="B25" s="7" t="s">
        <v>118</v>
      </c>
      <c r="C25" s="36">
        <f t="shared" si="1"/>
        <v>71159</v>
      </c>
      <c r="D25" s="36">
        <v>0</v>
      </c>
      <c r="E25" s="37">
        <v>0</v>
      </c>
      <c r="F25" s="37">
        <v>1192</v>
      </c>
      <c r="G25" s="37">
        <v>0</v>
      </c>
      <c r="H25" s="37">
        <v>0</v>
      </c>
      <c r="I25" s="37">
        <v>3</v>
      </c>
      <c r="J25" s="37">
        <v>120</v>
      </c>
      <c r="K25" s="37">
        <f t="shared" si="2"/>
        <v>69844</v>
      </c>
      <c r="L25" s="38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63784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0</v>
      </c>
      <c r="AT25" s="36">
        <v>0</v>
      </c>
      <c r="AU25" s="36"/>
      <c r="AV25" s="36"/>
      <c r="AW25" s="36">
        <v>0</v>
      </c>
      <c r="AX25" s="39">
        <f t="shared" si="0"/>
        <v>63784</v>
      </c>
      <c r="AY25" s="41"/>
      <c r="AZ25" s="39">
        <v>6060</v>
      </c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DI25" s="17"/>
      <c r="DJ25" s="17"/>
    </row>
    <row r="26" spans="1:114" s="15" customFormat="1" x14ac:dyDescent="0.3">
      <c r="A26" s="6" t="s">
        <v>81</v>
      </c>
      <c r="B26" s="7" t="s">
        <v>119</v>
      </c>
      <c r="C26" s="36">
        <f t="shared" si="1"/>
        <v>240533</v>
      </c>
      <c r="D26" s="36">
        <v>0</v>
      </c>
      <c r="E26" s="37">
        <v>0</v>
      </c>
      <c r="F26" s="37">
        <v>3896</v>
      </c>
      <c r="G26" s="37">
        <v>0</v>
      </c>
      <c r="H26" s="37">
        <v>0</v>
      </c>
      <c r="I26" s="37">
        <v>0</v>
      </c>
      <c r="J26" s="37">
        <v>8</v>
      </c>
      <c r="K26" s="37">
        <f t="shared" si="2"/>
        <v>236629</v>
      </c>
      <c r="L26" s="38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153372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/>
      <c r="AV26" s="36"/>
      <c r="AW26" s="36">
        <v>0</v>
      </c>
      <c r="AX26" s="39">
        <f t="shared" si="0"/>
        <v>153372</v>
      </c>
      <c r="AY26" s="41"/>
      <c r="AZ26" s="39">
        <v>83257</v>
      </c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DI26" s="17"/>
      <c r="DJ26" s="17"/>
    </row>
    <row r="27" spans="1:114" s="15" customFormat="1" x14ac:dyDescent="0.3">
      <c r="A27" s="6" t="s">
        <v>82</v>
      </c>
      <c r="B27" s="7" t="s">
        <v>120</v>
      </c>
      <c r="C27" s="36">
        <f t="shared" si="1"/>
        <v>79465</v>
      </c>
      <c r="D27" s="36">
        <v>0</v>
      </c>
      <c r="E27" s="37">
        <v>0</v>
      </c>
      <c r="F27" s="37">
        <v>146</v>
      </c>
      <c r="G27" s="37">
        <v>0</v>
      </c>
      <c r="H27" s="37">
        <v>0</v>
      </c>
      <c r="I27" s="37">
        <v>0</v>
      </c>
      <c r="J27" s="37">
        <v>0</v>
      </c>
      <c r="K27" s="37">
        <f t="shared" si="2"/>
        <v>79319</v>
      </c>
      <c r="L27" s="38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79319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36">
        <v>0</v>
      </c>
      <c r="AU27" s="36"/>
      <c r="AV27" s="36"/>
      <c r="AW27" s="36">
        <v>0</v>
      </c>
      <c r="AX27" s="39">
        <f t="shared" si="0"/>
        <v>79319</v>
      </c>
      <c r="AY27" s="41"/>
      <c r="AZ27" s="39">
        <v>0</v>
      </c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DI27" s="17"/>
      <c r="DJ27" s="17"/>
    </row>
    <row r="28" spans="1:114" s="15" customFormat="1" x14ac:dyDescent="0.3">
      <c r="A28" s="6" t="s">
        <v>83</v>
      </c>
      <c r="B28" s="7" t="s">
        <v>121</v>
      </c>
      <c r="C28" s="36">
        <f t="shared" si="1"/>
        <v>299334</v>
      </c>
      <c r="D28" s="36">
        <v>0</v>
      </c>
      <c r="E28" s="37">
        <v>0</v>
      </c>
      <c r="F28" s="37">
        <v>1028</v>
      </c>
      <c r="G28" s="37">
        <v>0</v>
      </c>
      <c r="H28" s="37">
        <v>0</v>
      </c>
      <c r="I28" s="37">
        <v>0</v>
      </c>
      <c r="J28" s="37">
        <v>0</v>
      </c>
      <c r="K28" s="37">
        <f t="shared" si="2"/>
        <v>298306</v>
      </c>
      <c r="L28" s="38">
        <v>0</v>
      </c>
      <c r="M28" s="36">
        <v>0</v>
      </c>
      <c r="N28" s="36">
        <v>17</v>
      </c>
      <c r="O28" s="36">
        <v>0</v>
      </c>
      <c r="P28" s="36">
        <v>0</v>
      </c>
      <c r="Q28" s="36">
        <v>167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2</v>
      </c>
      <c r="AA28" s="36">
        <v>0</v>
      </c>
      <c r="AB28" s="36">
        <v>0</v>
      </c>
      <c r="AC28" s="36">
        <v>13</v>
      </c>
      <c r="AD28" s="36">
        <v>4477</v>
      </c>
      <c r="AE28" s="36">
        <v>372</v>
      </c>
      <c r="AF28" s="36">
        <v>288756</v>
      </c>
      <c r="AG28" s="36">
        <v>208</v>
      </c>
      <c r="AH28" s="36">
        <v>181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3</v>
      </c>
      <c r="AQ28" s="36">
        <v>0</v>
      </c>
      <c r="AR28" s="36">
        <v>0</v>
      </c>
      <c r="AS28" s="36">
        <v>0</v>
      </c>
      <c r="AT28" s="36">
        <v>0</v>
      </c>
      <c r="AU28" s="36"/>
      <c r="AV28" s="36"/>
      <c r="AW28" s="36">
        <v>0</v>
      </c>
      <c r="AX28" s="39">
        <f t="shared" si="0"/>
        <v>294196</v>
      </c>
      <c r="AY28" s="41"/>
      <c r="AZ28" s="39">
        <v>4110</v>
      </c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DI28" s="17"/>
      <c r="DJ28" s="17"/>
    </row>
    <row r="29" spans="1:114" s="15" customFormat="1" x14ac:dyDescent="0.3">
      <c r="A29" s="6" t="s">
        <v>84</v>
      </c>
      <c r="B29" s="7" t="s">
        <v>122</v>
      </c>
      <c r="C29" s="36">
        <f t="shared" si="1"/>
        <v>31796</v>
      </c>
      <c r="D29" s="36">
        <v>-425156</v>
      </c>
      <c r="E29" s="37">
        <v>0</v>
      </c>
      <c r="F29" s="37">
        <v>17</v>
      </c>
      <c r="G29" s="37">
        <v>0</v>
      </c>
      <c r="H29" s="37">
        <v>0</v>
      </c>
      <c r="I29" s="37">
        <v>0</v>
      </c>
      <c r="J29" s="37">
        <v>0</v>
      </c>
      <c r="K29" s="37">
        <f t="shared" si="2"/>
        <v>456935</v>
      </c>
      <c r="L29" s="38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456935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36">
        <v>0</v>
      </c>
      <c r="AU29" s="36"/>
      <c r="AV29" s="36"/>
      <c r="AW29" s="36">
        <v>0</v>
      </c>
      <c r="AX29" s="39">
        <f t="shared" si="0"/>
        <v>456935</v>
      </c>
      <c r="AY29" s="41"/>
      <c r="AZ29" s="39">
        <v>0</v>
      </c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DI29" s="17"/>
      <c r="DJ29" s="17"/>
    </row>
    <row r="30" spans="1:114" s="15" customFormat="1" x14ac:dyDescent="0.3">
      <c r="A30" s="6" t="s">
        <v>85</v>
      </c>
      <c r="B30" s="7" t="s">
        <v>123</v>
      </c>
      <c r="C30" s="36">
        <f t="shared" si="1"/>
        <v>357407</v>
      </c>
      <c r="D30" s="36">
        <v>0</v>
      </c>
      <c r="E30" s="37">
        <v>-87169</v>
      </c>
      <c r="F30" s="37">
        <v>0</v>
      </c>
      <c r="G30" s="37">
        <v>0</v>
      </c>
      <c r="H30" s="37">
        <v>0</v>
      </c>
      <c r="I30" s="37">
        <v>0</v>
      </c>
      <c r="J30" s="37">
        <v>1</v>
      </c>
      <c r="K30" s="37">
        <f t="shared" si="2"/>
        <v>444575</v>
      </c>
      <c r="L30" s="38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3131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3223</v>
      </c>
      <c r="AH30" s="36">
        <v>426951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/>
      <c r="AV30" s="36"/>
      <c r="AW30" s="36">
        <v>0</v>
      </c>
      <c r="AX30" s="39">
        <f t="shared" si="0"/>
        <v>433305</v>
      </c>
      <c r="AY30" s="41"/>
      <c r="AZ30" s="39">
        <v>11270</v>
      </c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DI30" s="17"/>
      <c r="DJ30" s="17"/>
    </row>
    <row r="31" spans="1:114" s="15" customFormat="1" x14ac:dyDescent="0.3">
      <c r="A31" s="6" t="s">
        <v>86</v>
      </c>
      <c r="B31" s="7" t="s">
        <v>124</v>
      </c>
      <c r="C31" s="36">
        <f t="shared" si="1"/>
        <v>369461</v>
      </c>
      <c r="D31" s="36">
        <v>0</v>
      </c>
      <c r="E31" s="37">
        <v>0</v>
      </c>
      <c r="F31" s="37">
        <v>396</v>
      </c>
      <c r="G31" s="37">
        <v>0</v>
      </c>
      <c r="H31" s="37">
        <v>0</v>
      </c>
      <c r="I31" s="37">
        <v>0</v>
      </c>
      <c r="J31" s="37">
        <v>0</v>
      </c>
      <c r="K31" s="37">
        <f t="shared" si="2"/>
        <v>369065</v>
      </c>
      <c r="L31" s="38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369065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v>0</v>
      </c>
      <c r="AT31" s="36">
        <v>0</v>
      </c>
      <c r="AU31" s="36"/>
      <c r="AV31" s="36"/>
      <c r="AW31" s="36">
        <v>0</v>
      </c>
      <c r="AX31" s="39">
        <f t="shared" si="0"/>
        <v>369065</v>
      </c>
      <c r="AY31" s="41"/>
      <c r="AZ31" s="39">
        <v>0</v>
      </c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DI31" s="17"/>
      <c r="DJ31" s="17"/>
    </row>
    <row r="32" spans="1:114" s="15" customFormat="1" x14ac:dyDescent="0.3">
      <c r="A32" s="6" t="s">
        <v>87</v>
      </c>
      <c r="B32" s="7" t="s">
        <v>125</v>
      </c>
      <c r="C32" s="36">
        <f t="shared" si="1"/>
        <v>307250</v>
      </c>
      <c r="D32" s="36">
        <v>3</v>
      </c>
      <c r="E32" s="37">
        <v>0</v>
      </c>
      <c r="F32" s="37">
        <v>16002</v>
      </c>
      <c r="G32" s="37">
        <v>0</v>
      </c>
      <c r="H32" s="37">
        <v>0</v>
      </c>
      <c r="I32" s="37">
        <v>0</v>
      </c>
      <c r="J32" s="37">
        <v>63</v>
      </c>
      <c r="K32" s="37">
        <f t="shared" si="2"/>
        <v>291182</v>
      </c>
      <c r="L32" s="38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275799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36">
        <v>0</v>
      </c>
      <c r="AU32" s="36"/>
      <c r="AV32" s="36"/>
      <c r="AW32" s="36">
        <v>0</v>
      </c>
      <c r="AX32" s="39">
        <f t="shared" si="0"/>
        <v>275799</v>
      </c>
      <c r="AY32" s="41"/>
      <c r="AZ32" s="39">
        <v>15383</v>
      </c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DI32" s="17"/>
      <c r="DJ32" s="17"/>
    </row>
    <row r="33" spans="1:114" s="15" customFormat="1" x14ac:dyDescent="0.3">
      <c r="A33" s="6" t="s">
        <v>88</v>
      </c>
      <c r="B33" s="7" t="s">
        <v>126</v>
      </c>
      <c r="C33" s="36">
        <f t="shared" si="1"/>
        <v>139199</v>
      </c>
      <c r="D33" s="3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f t="shared" si="2"/>
        <v>139199</v>
      </c>
      <c r="L33" s="38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3762</v>
      </c>
      <c r="AI33" s="36">
        <v>0</v>
      </c>
      <c r="AJ33" s="36">
        <v>0</v>
      </c>
      <c r="AK33" s="36">
        <v>118522</v>
      </c>
      <c r="AL33" s="36">
        <v>0</v>
      </c>
      <c r="AM33" s="36">
        <v>0</v>
      </c>
      <c r="AN33" s="36">
        <v>0</v>
      </c>
      <c r="AO33" s="36">
        <v>0</v>
      </c>
      <c r="AP33" s="36">
        <v>0</v>
      </c>
      <c r="AQ33" s="36">
        <v>0</v>
      </c>
      <c r="AR33" s="36">
        <v>0</v>
      </c>
      <c r="AS33" s="36">
        <v>0</v>
      </c>
      <c r="AT33" s="36">
        <v>0</v>
      </c>
      <c r="AU33" s="36"/>
      <c r="AV33" s="36"/>
      <c r="AW33" s="36">
        <v>0</v>
      </c>
      <c r="AX33" s="39">
        <f t="shared" si="0"/>
        <v>122284</v>
      </c>
      <c r="AY33" s="41"/>
      <c r="AZ33" s="39">
        <v>16915</v>
      </c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DI33" s="17"/>
      <c r="DJ33" s="17"/>
    </row>
    <row r="34" spans="1:114" s="15" customFormat="1" x14ac:dyDescent="0.3">
      <c r="A34" s="6" t="s">
        <v>89</v>
      </c>
      <c r="B34" s="7" t="s">
        <v>127</v>
      </c>
      <c r="C34" s="36">
        <f t="shared" si="1"/>
        <v>221207</v>
      </c>
      <c r="D34" s="36">
        <v>0</v>
      </c>
      <c r="E34" s="37">
        <v>0</v>
      </c>
      <c r="F34" s="37">
        <v>32</v>
      </c>
      <c r="G34" s="37">
        <v>0</v>
      </c>
      <c r="H34" s="37">
        <v>0</v>
      </c>
      <c r="I34" s="37">
        <v>0</v>
      </c>
      <c r="J34" s="37">
        <v>0</v>
      </c>
      <c r="K34" s="37">
        <f t="shared" si="2"/>
        <v>221175</v>
      </c>
      <c r="L34" s="38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1396</v>
      </c>
      <c r="AI34" s="36">
        <v>0</v>
      </c>
      <c r="AJ34" s="36">
        <v>0</v>
      </c>
      <c r="AK34" s="36">
        <v>1704</v>
      </c>
      <c r="AL34" s="36">
        <v>218075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36">
        <v>0</v>
      </c>
      <c r="AS34" s="36">
        <v>0</v>
      </c>
      <c r="AT34" s="36">
        <v>0</v>
      </c>
      <c r="AU34" s="36"/>
      <c r="AV34" s="36"/>
      <c r="AW34" s="36">
        <v>0</v>
      </c>
      <c r="AX34" s="39">
        <f t="shared" si="0"/>
        <v>221175</v>
      </c>
      <c r="AY34" s="41"/>
      <c r="AZ34" s="39">
        <v>0</v>
      </c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DI34" s="17"/>
      <c r="DJ34" s="17"/>
    </row>
    <row r="35" spans="1:114" s="15" customFormat="1" x14ac:dyDescent="0.3">
      <c r="A35" s="6" t="s">
        <v>90</v>
      </c>
      <c r="B35" s="7" t="s">
        <v>128</v>
      </c>
      <c r="C35" s="36">
        <f t="shared" si="1"/>
        <v>453750</v>
      </c>
      <c r="D35" s="36">
        <v>0</v>
      </c>
      <c r="E35" s="37">
        <v>0</v>
      </c>
      <c r="F35" s="37">
        <v>160</v>
      </c>
      <c r="G35" s="37">
        <v>0</v>
      </c>
      <c r="H35" s="37">
        <v>0</v>
      </c>
      <c r="I35" s="37">
        <v>0</v>
      </c>
      <c r="J35" s="37">
        <v>0</v>
      </c>
      <c r="K35" s="37">
        <f t="shared" si="2"/>
        <v>453590</v>
      </c>
      <c r="L35" s="38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235</v>
      </c>
      <c r="AL35" s="36">
        <v>0</v>
      </c>
      <c r="AM35" s="36">
        <v>448639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v>0</v>
      </c>
      <c r="AT35" s="36">
        <v>0</v>
      </c>
      <c r="AU35" s="36"/>
      <c r="AV35" s="36"/>
      <c r="AW35" s="36">
        <v>0</v>
      </c>
      <c r="AX35" s="39">
        <f t="shared" si="0"/>
        <v>448874</v>
      </c>
      <c r="AY35" s="41"/>
      <c r="AZ35" s="39">
        <v>4716</v>
      </c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DI35" s="17"/>
      <c r="DJ35" s="17"/>
    </row>
    <row r="36" spans="1:114" s="15" customFormat="1" x14ac:dyDescent="0.3">
      <c r="A36" s="6" t="s">
        <v>91</v>
      </c>
      <c r="B36" s="7" t="s">
        <v>129</v>
      </c>
      <c r="C36" s="36">
        <f t="shared" si="1"/>
        <v>134756</v>
      </c>
      <c r="D36" s="36">
        <v>0</v>
      </c>
      <c r="E36" s="37">
        <v>0</v>
      </c>
      <c r="F36" s="37">
        <v>7</v>
      </c>
      <c r="G36" s="37">
        <v>0</v>
      </c>
      <c r="H36" s="37">
        <v>0</v>
      </c>
      <c r="I36" s="37">
        <v>0</v>
      </c>
      <c r="J36" s="37">
        <v>0</v>
      </c>
      <c r="K36" s="37">
        <f t="shared" si="2"/>
        <v>134749</v>
      </c>
      <c r="L36" s="38">
        <v>0</v>
      </c>
      <c r="M36" s="36">
        <v>0</v>
      </c>
      <c r="N36" s="36">
        <v>0</v>
      </c>
      <c r="O36" s="36">
        <v>0</v>
      </c>
      <c r="P36" s="36">
        <v>2905</v>
      </c>
      <c r="Q36" s="36">
        <v>0</v>
      </c>
      <c r="R36" s="36">
        <v>1544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7881</v>
      </c>
      <c r="AE36" s="36">
        <v>2026</v>
      </c>
      <c r="AF36" s="36">
        <v>2253</v>
      </c>
      <c r="AG36" s="36">
        <v>0</v>
      </c>
      <c r="AH36" s="36">
        <v>2094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116046</v>
      </c>
      <c r="AO36" s="36">
        <v>0</v>
      </c>
      <c r="AP36" s="36">
        <v>0</v>
      </c>
      <c r="AQ36" s="36">
        <v>0</v>
      </c>
      <c r="AR36" s="36">
        <v>0</v>
      </c>
      <c r="AS36" s="36">
        <v>0</v>
      </c>
      <c r="AT36" s="36">
        <v>0</v>
      </c>
      <c r="AU36" s="36"/>
      <c r="AV36" s="36"/>
      <c r="AW36" s="36">
        <v>0</v>
      </c>
      <c r="AX36" s="39">
        <f t="shared" si="0"/>
        <v>134749</v>
      </c>
      <c r="AY36" s="41"/>
      <c r="AZ36" s="39">
        <v>0</v>
      </c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DI36" s="17"/>
      <c r="DJ36" s="17"/>
    </row>
    <row r="37" spans="1:114" s="15" customFormat="1" x14ac:dyDescent="0.3">
      <c r="A37" s="6" t="s">
        <v>92</v>
      </c>
      <c r="B37" s="7" t="s">
        <v>130</v>
      </c>
      <c r="C37" s="36">
        <f t="shared" si="1"/>
        <v>257497</v>
      </c>
      <c r="D37" s="36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f t="shared" si="2"/>
        <v>257497</v>
      </c>
      <c r="L37" s="38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  <c r="AJ37" s="36">
        <v>0</v>
      </c>
      <c r="AK37" s="36">
        <v>0</v>
      </c>
      <c r="AL37" s="36">
        <v>0</v>
      </c>
      <c r="AM37" s="36">
        <v>0</v>
      </c>
      <c r="AN37" s="36">
        <v>0</v>
      </c>
      <c r="AO37" s="36">
        <v>257497</v>
      </c>
      <c r="AP37" s="36">
        <v>0</v>
      </c>
      <c r="AQ37" s="36">
        <v>0</v>
      </c>
      <c r="AR37" s="36">
        <v>0</v>
      </c>
      <c r="AS37" s="36">
        <v>0</v>
      </c>
      <c r="AT37" s="36">
        <v>0</v>
      </c>
      <c r="AU37" s="36"/>
      <c r="AV37" s="36"/>
      <c r="AW37" s="36">
        <v>0</v>
      </c>
      <c r="AX37" s="39">
        <f t="shared" si="0"/>
        <v>257497</v>
      </c>
      <c r="AY37" s="41"/>
      <c r="AZ37" s="39">
        <v>0</v>
      </c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DI37" s="17"/>
      <c r="DJ37" s="17"/>
    </row>
    <row r="38" spans="1:114" s="15" customFormat="1" x14ac:dyDescent="0.3">
      <c r="A38" s="6" t="s">
        <v>93</v>
      </c>
      <c r="B38" s="7" t="s">
        <v>131</v>
      </c>
      <c r="C38" s="36">
        <f t="shared" si="1"/>
        <v>161906</v>
      </c>
      <c r="D38" s="36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f t="shared" si="2"/>
        <v>161906</v>
      </c>
      <c r="L38" s="38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>
        <v>0</v>
      </c>
      <c r="AM38" s="36">
        <v>0</v>
      </c>
      <c r="AN38" s="36">
        <v>0</v>
      </c>
      <c r="AO38" s="36">
        <v>0</v>
      </c>
      <c r="AP38" s="36">
        <v>161503</v>
      </c>
      <c r="AQ38" s="36">
        <v>0</v>
      </c>
      <c r="AR38" s="36">
        <v>0</v>
      </c>
      <c r="AS38" s="36">
        <v>0</v>
      </c>
      <c r="AT38" s="36">
        <v>0</v>
      </c>
      <c r="AU38" s="36"/>
      <c r="AV38" s="36"/>
      <c r="AW38" s="36">
        <v>0</v>
      </c>
      <c r="AX38" s="39">
        <f t="shared" si="0"/>
        <v>161503</v>
      </c>
      <c r="AY38" s="41"/>
      <c r="AZ38" s="39">
        <v>403</v>
      </c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DI38" s="17"/>
      <c r="DJ38" s="17"/>
    </row>
    <row r="39" spans="1:114" s="15" customFormat="1" x14ac:dyDescent="0.3">
      <c r="A39" s="6" t="s">
        <v>94</v>
      </c>
      <c r="B39" s="7" t="s">
        <v>132</v>
      </c>
      <c r="C39" s="36">
        <f t="shared" si="1"/>
        <v>100385</v>
      </c>
      <c r="D39" s="36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f t="shared" si="2"/>
        <v>100385</v>
      </c>
      <c r="L39" s="38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100385</v>
      </c>
      <c r="AR39" s="36">
        <v>0</v>
      </c>
      <c r="AS39" s="36">
        <v>0</v>
      </c>
      <c r="AT39" s="36">
        <v>0</v>
      </c>
      <c r="AU39" s="36"/>
      <c r="AV39" s="36"/>
      <c r="AW39" s="36">
        <v>0</v>
      </c>
      <c r="AX39" s="39">
        <f t="shared" si="0"/>
        <v>100385</v>
      </c>
      <c r="AY39" s="41"/>
      <c r="AZ39" s="39">
        <v>0</v>
      </c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DI39" s="17"/>
      <c r="DJ39" s="17"/>
    </row>
    <row r="40" spans="1:114" s="15" customFormat="1" x14ac:dyDescent="0.3">
      <c r="A40" s="6" t="s">
        <v>95</v>
      </c>
      <c r="B40" s="7" t="s">
        <v>133</v>
      </c>
      <c r="C40" s="36">
        <f t="shared" si="1"/>
        <v>26048</v>
      </c>
      <c r="D40" s="36">
        <v>0</v>
      </c>
      <c r="E40" s="37">
        <v>0</v>
      </c>
      <c r="F40" s="37">
        <v>80</v>
      </c>
      <c r="G40" s="37">
        <v>0</v>
      </c>
      <c r="H40" s="37">
        <v>149</v>
      </c>
      <c r="I40" s="37">
        <v>0</v>
      </c>
      <c r="J40" s="37">
        <v>4</v>
      </c>
      <c r="K40" s="37">
        <f t="shared" si="2"/>
        <v>25815</v>
      </c>
      <c r="L40" s="38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0</v>
      </c>
      <c r="AR40" s="36">
        <v>25796</v>
      </c>
      <c r="AS40" s="36">
        <v>0</v>
      </c>
      <c r="AT40" s="36">
        <v>0</v>
      </c>
      <c r="AU40" s="36"/>
      <c r="AV40" s="36"/>
      <c r="AW40" s="36">
        <v>0</v>
      </c>
      <c r="AX40" s="39">
        <f t="shared" si="0"/>
        <v>25796</v>
      </c>
      <c r="AY40" s="41"/>
      <c r="AZ40" s="39">
        <v>19</v>
      </c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DI40" s="17"/>
      <c r="DJ40" s="17"/>
    </row>
    <row r="41" spans="1:114" s="15" customFormat="1" x14ac:dyDescent="0.3">
      <c r="A41" s="6" t="s">
        <v>96</v>
      </c>
      <c r="B41" s="7" t="s">
        <v>134</v>
      </c>
      <c r="C41" s="36">
        <f t="shared" si="1"/>
        <v>93696</v>
      </c>
      <c r="D41" s="36">
        <v>0</v>
      </c>
      <c r="E41" s="37">
        <v>0</v>
      </c>
      <c r="F41" s="37">
        <v>2819</v>
      </c>
      <c r="G41" s="37">
        <v>0</v>
      </c>
      <c r="H41" s="37">
        <v>0</v>
      </c>
      <c r="I41" s="37">
        <v>0</v>
      </c>
      <c r="J41" s="37">
        <v>0</v>
      </c>
      <c r="K41" s="37">
        <f t="shared" si="2"/>
        <v>90877</v>
      </c>
      <c r="L41" s="38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36">
        <v>90877</v>
      </c>
      <c r="AT41" s="36">
        <v>0</v>
      </c>
      <c r="AU41" s="36"/>
      <c r="AV41" s="36"/>
      <c r="AW41" s="36">
        <v>0</v>
      </c>
      <c r="AX41" s="39">
        <f t="shared" si="0"/>
        <v>90877</v>
      </c>
      <c r="AY41" s="41"/>
      <c r="AZ41" s="39">
        <v>0</v>
      </c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DI41" s="17"/>
      <c r="DJ41" s="17"/>
    </row>
    <row r="42" spans="1:114" s="15" customFormat="1" x14ac:dyDescent="0.3">
      <c r="A42" s="6" t="s">
        <v>97</v>
      </c>
      <c r="B42" s="7" t="s">
        <v>135</v>
      </c>
      <c r="C42" s="36">
        <f t="shared" si="1"/>
        <v>5459</v>
      </c>
      <c r="D42" s="36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f t="shared" si="2"/>
        <v>5459</v>
      </c>
      <c r="L42" s="38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  <c r="AJ42" s="36">
        <v>0</v>
      </c>
      <c r="AK42" s="36">
        <v>0</v>
      </c>
      <c r="AL42" s="36">
        <v>0</v>
      </c>
      <c r="AM42" s="36">
        <v>0</v>
      </c>
      <c r="AN42" s="36">
        <v>0</v>
      </c>
      <c r="AO42" s="36">
        <v>0</v>
      </c>
      <c r="AP42" s="36">
        <v>0</v>
      </c>
      <c r="AQ42" s="36">
        <v>0</v>
      </c>
      <c r="AR42" s="36">
        <v>0</v>
      </c>
      <c r="AS42" s="36">
        <v>0</v>
      </c>
      <c r="AT42" s="36">
        <v>5459</v>
      </c>
      <c r="AU42" s="36"/>
      <c r="AV42" s="36"/>
      <c r="AW42" s="36">
        <v>0</v>
      </c>
      <c r="AX42" s="39">
        <f t="shared" si="0"/>
        <v>5459</v>
      </c>
      <c r="AY42" s="41"/>
      <c r="AZ42" s="39">
        <v>0</v>
      </c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DI42" s="17"/>
      <c r="DJ42" s="17"/>
    </row>
    <row r="43" spans="1:114" s="15" customFormat="1" x14ac:dyDescent="0.3">
      <c r="A43" s="6" t="s">
        <v>98</v>
      </c>
      <c r="B43" s="7" t="s">
        <v>136</v>
      </c>
      <c r="C43" s="36">
        <f t="shared" si="1"/>
        <v>0</v>
      </c>
      <c r="D43" s="36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f t="shared" si="2"/>
        <v>0</v>
      </c>
      <c r="L43" s="38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  <c r="AJ43" s="36">
        <v>0</v>
      </c>
      <c r="AK43" s="36">
        <v>0</v>
      </c>
      <c r="AL43" s="36">
        <v>0</v>
      </c>
      <c r="AM43" s="36">
        <v>0</v>
      </c>
      <c r="AN43" s="36">
        <v>0</v>
      </c>
      <c r="AO43" s="36">
        <v>0</v>
      </c>
      <c r="AP43" s="36">
        <v>0</v>
      </c>
      <c r="AQ43" s="36">
        <v>0</v>
      </c>
      <c r="AR43" s="36">
        <v>0</v>
      </c>
      <c r="AS43" s="36">
        <v>0</v>
      </c>
      <c r="AT43" s="36">
        <v>0</v>
      </c>
      <c r="AU43" s="36"/>
      <c r="AV43" s="36"/>
      <c r="AW43" s="36">
        <v>0</v>
      </c>
      <c r="AX43" s="39">
        <f t="shared" si="0"/>
        <v>0</v>
      </c>
      <c r="AY43" s="41"/>
      <c r="AZ43" s="39">
        <v>0</v>
      </c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DI43" s="17"/>
      <c r="DJ43" s="17"/>
    </row>
    <row r="44" spans="1:114" s="15" customFormat="1" x14ac:dyDescent="0.3">
      <c r="A44" s="6" t="s">
        <v>99</v>
      </c>
      <c r="B44" s="7" t="s">
        <v>51</v>
      </c>
      <c r="C44" s="36">
        <f t="shared" si="1"/>
        <v>21932</v>
      </c>
      <c r="D44" s="36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f t="shared" si="2"/>
        <v>21932</v>
      </c>
      <c r="L44" s="38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0</v>
      </c>
      <c r="AN44" s="36">
        <v>0</v>
      </c>
      <c r="AO44" s="36">
        <v>0</v>
      </c>
      <c r="AP44" s="36">
        <v>0</v>
      </c>
      <c r="AQ44" s="36">
        <v>0</v>
      </c>
      <c r="AR44" s="36">
        <v>0</v>
      </c>
      <c r="AS44" s="36">
        <v>0</v>
      </c>
      <c r="AT44" s="36">
        <v>0</v>
      </c>
      <c r="AU44" s="36"/>
      <c r="AV44" s="36"/>
      <c r="AW44" s="36">
        <v>0</v>
      </c>
      <c r="AX44" s="39">
        <f t="shared" si="0"/>
        <v>0</v>
      </c>
      <c r="AY44" s="41"/>
      <c r="AZ44" s="39">
        <v>21932</v>
      </c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DI44" s="17"/>
      <c r="DJ44" s="17"/>
    </row>
    <row r="45" spans="1:114" s="15" customFormat="1" ht="12" thickBot="1" x14ac:dyDescent="0.35">
      <c r="A45" s="8" t="s">
        <v>100</v>
      </c>
      <c r="B45" s="9" t="s">
        <v>137</v>
      </c>
      <c r="C45" s="36">
        <f t="shared" si="1"/>
        <v>0</v>
      </c>
      <c r="D45" s="36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f t="shared" si="2"/>
        <v>0</v>
      </c>
      <c r="L45" s="38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>
        <v>0</v>
      </c>
      <c r="AM45" s="36">
        <v>0</v>
      </c>
      <c r="AN45" s="36">
        <v>0</v>
      </c>
      <c r="AO45" s="36">
        <v>0</v>
      </c>
      <c r="AP45" s="36">
        <v>0</v>
      </c>
      <c r="AQ45" s="36">
        <v>0</v>
      </c>
      <c r="AR45" s="36">
        <v>0</v>
      </c>
      <c r="AS45" s="36">
        <v>0</v>
      </c>
      <c r="AT45" s="36">
        <v>0</v>
      </c>
      <c r="AU45" s="36"/>
      <c r="AV45" s="36"/>
      <c r="AW45" s="36">
        <v>0</v>
      </c>
      <c r="AX45" s="39">
        <f t="shared" si="0"/>
        <v>0</v>
      </c>
      <c r="AY45" s="41"/>
      <c r="AZ45" s="39">
        <v>0</v>
      </c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DI45" s="17"/>
      <c r="DJ45" s="17"/>
    </row>
    <row r="46" spans="1:114" s="15" customFormat="1" ht="12.5" thickTop="1" thickBot="1" x14ac:dyDescent="0.35">
      <c r="A46" s="42"/>
      <c r="B46" s="43" t="s">
        <v>156</v>
      </c>
      <c r="C46" s="44">
        <f t="shared" ref="C46" si="3">SUM(C8:C45)</f>
        <v>7592172</v>
      </c>
      <c r="D46" s="44">
        <v>0</v>
      </c>
      <c r="E46" s="44">
        <v>0</v>
      </c>
      <c r="F46" s="44">
        <v>116950</v>
      </c>
      <c r="G46" s="44">
        <v>-40377</v>
      </c>
      <c r="H46" s="44">
        <v>29583</v>
      </c>
      <c r="I46" s="44">
        <v>2043</v>
      </c>
      <c r="J46" s="44">
        <v>108351</v>
      </c>
      <c r="K46" s="45">
        <f t="shared" ref="K46" si="4">SUM(K8:K45)</f>
        <v>7375622</v>
      </c>
      <c r="L46" s="46">
        <v>634607</v>
      </c>
      <c r="M46" s="46">
        <v>133316</v>
      </c>
      <c r="N46" s="46">
        <v>38839</v>
      </c>
      <c r="O46" s="46">
        <v>22766</v>
      </c>
      <c r="P46" s="46">
        <v>88405</v>
      </c>
      <c r="Q46" s="46">
        <v>489370</v>
      </c>
      <c r="R46" s="46">
        <v>116089</v>
      </c>
      <c r="S46" s="46">
        <v>81</v>
      </c>
      <c r="T46" s="46">
        <v>91290</v>
      </c>
      <c r="U46" s="46">
        <v>114663</v>
      </c>
      <c r="V46" s="46">
        <v>124929</v>
      </c>
      <c r="W46" s="46">
        <v>11731</v>
      </c>
      <c r="X46" s="46">
        <v>58802</v>
      </c>
      <c r="Y46" s="46">
        <v>178372</v>
      </c>
      <c r="Z46" s="46">
        <v>66614</v>
      </c>
      <c r="AA46" s="46">
        <v>14922</v>
      </c>
      <c r="AB46" s="46">
        <v>75545</v>
      </c>
      <c r="AC46" s="46">
        <v>63797</v>
      </c>
      <c r="AD46" s="46">
        <v>165730</v>
      </c>
      <c r="AE46" s="46">
        <v>81717</v>
      </c>
      <c r="AF46" s="46">
        <v>291009</v>
      </c>
      <c r="AG46" s="46">
        <v>460366</v>
      </c>
      <c r="AH46" s="46">
        <v>434384</v>
      </c>
      <c r="AI46" s="46">
        <v>369065</v>
      </c>
      <c r="AJ46" s="46">
        <v>275799</v>
      </c>
      <c r="AK46" s="46">
        <v>120461</v>
      </c>
      <c r="AL46" s="46">
        <v>218075</v>
      </c>
      <c r="AM46" s="46">
        <v>448639</v>
      </c>
      <c r="AN46" s="46">
        <v>116046</v>
      </c>
      <c r="AO46" s="46">
        <v>257497</v>
      </c>
      <c r="AP46" s="46">
        <v>161506</v>
      </c>
      <c r="AQ46" s="46">
        <v>100385</v>
      </c>
      <c r="AR46" s="46">
        <v>25796</v>
      </c>
      <c r="AS46" s="46">
        <v>90877</v>
      </c>
      <c r="AT46" s="46">
        <v>5459</v>
      </c>
      <c r="AU46" s="46"/>
      <c r="AV46" s="46"/>
      <c r="AW46" s="46">
        <v>0</v>
      </c>
      <c r="AX46" s="46">
        <f t="shared" ref="AX46" si="5">SUM(AX8:AX45)</f>
        <v>5946949</v>
      </c>
      <c r="AY46" s="47">
        <v>0</v>
      </c>
      <c r="AZ46" s="45">
        <v>1428673</v>
      </c>
      <c r="BA46" s="13"/>
      <c r="BB46" s="13"/>
      <c r="BC46" s="13"/>
      <c r="BD46" s="13"/>
      <c r="BE46" s="13"/>
      <c r="BF46" s="13"/>
      <c r="BG46" s="13"/>
      <c r="BH46" s="13"/>
      <c r="BI46" s="13"/>
      <c r="BJ46" s="48"/>
      <c r="BK46" s="48"/>
      <c r="BL46" s="48"/>
      <c r="DI46" s="17"/>
      <c r="DJ46" s="17"/>
    </row>
    <row r="47" spans="1:114" s="15" customFormat="1" ht="12.5" thickTop="1" thickBot="1" x14ac:dyDescent="0.35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50"/>
      <c r="BH47" s="50"/>
      <c r="BI47" s="48"/>
      <c r="BJ47" s="48"/>
      <c r="BK47" s="48"/>
      <c r="BL47" s="48"/>
      <c r="DI47" s="17"/>
      <c r="DJ47" s="17"/>
    </row>
    <row r="48" spans="1:114" s="15" customFormat="1" ht="12.5" thickTop="1" thickBot="1" x14ac:dyDescent="0.3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8" t="s">
        <v>138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20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6"/>
      <c r="BK48" s="13"/>
      <c r="BL48" s="13"/>
      <c r="DI48" s="17"/>
      <c r="DJ48" s="17"/>
    </row>
    <row r="49" spans="1:114" s="15" customFormat="1" ht="116" thickTop="1" thickBot="1" x14ac:dyDescent="0.35">
      <c r="A49" s="109" t="s">
        <v>139</v>
      </c>
      <c r="B49" s="110"/>
      <c r="C49" s="21" t="s">
        <v>140</v>
      </c>
      <c r="D49" s="21" t="s">
        <v>7</v>
      </c>
      <c r="E49" s="21" t="s">
        <v>8</v>
      </c>
      <c r="F49" s="21" t="s">
        <v>9</v>
      </c>
      <c r="G49" s="21" t="s">
        <v>10</v>
      </c>
      <c r="H49" s="21" t="s">
        <v>11</v>
      </c>
      <c r="I49" s="21" t="s">
        <v>12</v>
      </c>
      <c r="J49" s="22" t="s">
        <v>13</v>
      </c>
      <c r="K49" s="23" t="s">
        <v>14</v>
      </c>
      <c r="L49" s="2" t="s">
        <v>15</v>
      </c>
      <c r="M49" s="3" t="s">
        <v>16</v>
      </c>
      <c r="N49" s="3" t="s">
        <v>17</v>
      </c>
      <c r="O49" s="3" t="s">
        <v>18</v>
      </c>
      <c r="P49" s="3" t="s">
        <v>19</v>
      </c>
      <c r="Q49" s="3" t="s">
        <v>20</v>
      </c>
      <c r="R49" s="3" t="s">
        <v>21</v>
      </c>
      <c r="S49" s="3" t="s">
        <v>22</v>
      </c>
      <c r="T49" s="3" t="s">
        <v>23</v>
      </c>
      <c r="U49" s="3" t="s">
        <v>24</v>
      </c>
      <c r="V49" s="3" t="s">
        <v>25</v>
      </c>
      <c r="W49" s="3" t="s">
        <v>26</v>
      </c>
      <c r="X49" s="3" t="s">
        <v>27</v>
      </c>
      <c r="Y49" s="3" t="s">
        <v>28</v>
      </c>
      <c r="Z49" s="3" t="s">
        <v>29</v>
      </c>
      <c r="AA49" s="3" t="s">
        <v>30</v>
      </c>
      <c r="AB49" s="3" t="s">
        <v>31</v>
      </c>
      <c r="AC49" s="3" t="s">
        <v>32</v>
      </c>
      <c r="AD49" s="3" t="s">
        <v>33</v>
      </c>
      <c r="AE49" s="3" t="s">
        <v>34</v>
      </c>
      <c r="AF49" s="3" t="s">
        <v>35</v>
      </c>
      <c r="AG49" s="3" t="s">
        <v>36</v>
      </c>
      <c r="AH49" s="3" t="s">
        <v>37</v>
      </c>
      <c r="AI49" s="3" t="s">
        <v>38</v>
      </c>
      <c r="AJ49" s="3" t="s">
        <v>39</v>
      </c>
      <c r="AK49" s="3" t="s">
        <v>40</v>
      </c>
      <c r="AL49" s="3" t="s">
        <v>41</v>
      </c>
      <c r="AM49" s="3" t="s">
        <v>42</v>
      </c>
      <c r="AN49" s="3" t="s">
        <v>43</v>
      </c>
      <c r="AO49" s="3" t="s">
        <v>44</v>
      </c>
      <c r="AP49" s="3" t="s">
        <v>45</v>
      </c>
      <c r="AQ49" s="3" t="s">
        <v>46</v>
      </c>
      <c r="AR49" s="3" t="s">
        <v>47</v>
      </c>
      <c r="AS49" s="3" t="s">
        <v>48</v>
      </c>
      <c r="AT49" s="3" t="s">
        <v>49</v>
      </c>
      <c r="AU49" s="3" t="s">
        <v>50</v>
      </c>
      <c r="AV49" s="3" t="s">
        <v>51</v>
      </c>
      <c r="AW49" s="3" t="s">
        <v>52</v>
      </c>
      <c r="AX49" s="23" t="s">
        <v>53</v>
      </c>
      <c r="AY49" s="25" t="s">
        <v>141</v>
      </c>
      <c r="AZ49" s="24" t="s">
        <v>142</v>
      </c>
      <c r="BA49" s="51" t="s">
        <v>143</v>
      </c>
      <c r="BB49" s="52"/>
      <c r="BC49" s="53"/>
      <c r="BD49" s="54"/>
      <c r="BE49" s="54"/>
      <c r="BF49" s="54"/>
      <c r="BG49" s="55" t="s">
        <v>144</v>
      </c>
      <c r="BH49" s="21" t="s">
        <v>145</v>
      </c>
      <c r="BI49" s="23" t="s">
        <v>146</v>
      </c>
      <c r="BJ49" s="13"/>
      <c r="BK49" s="13"/>
      <c r="BL49" s="13"/>
      <c r="DI49" s="17"/>
      <c r="DJ49" s="17"/>
    </row>
    <row r="50" spans="1:114" s="15" customFormat="1" ht="15" customHeight="1" thickTop="1" x14ac:dyDescent="0.3">
      <c r="A50" s="111"/>
      <c r="B50" s="112"/>
      <c r="C50" s="26"/>
      <c r="D50" s="27"/>
      <c r="E50" s="27"/>
      <c r="F50" s="27"/>
      <c r="G50" s="27"/>
      <c r="H50" s="27"/>
      <c r="I50" s="27"/>
      <c r="J50" s="27"/>
      <c r="K50" s="27"/>
      <c r="L50" s="28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56"/>
      <c r="AY50" s="57"/>
      <c r="AZ50" s="58"/>
      <c r="BA50" s="59" t="s">
        <v>147</v>
      </c>
      <c r="BB50" s="60" t="s">
        <v>148</v>
      </c>
      <c r="BC50" s="61"/>
      <c r="BD50" s="62"/>
      <c r="BE50" s="63" t="s">
        <v>149</v>
      </c>
      <c r="BF50" s="64" t="s">
        <v>150</v>
      </c>
      <c r="BG50" s="27"/>
      <c r="BH50" s="65"/>
      <c r="BI50" s="29"/>
      <c r="BJ50" s="13"/>
      <c r="BK50" s="13"/>
      <c r="BL50" s="13"/>
      <c r="DI50" s="17"/>
      <c r="DJ50" s="17"/>
    </row>
    <row r="51" spans="1:114" s="15" customFormat="1" ht="15" customHeight="1" thickBot="1" x14ac:dyDescent="0.35">
      <c r="A51" s="113"/>
      <c r="B51" s="114"/>
      <c r="C51" s="32"/>
      <c r="D51" s="33"/>
      <c r="E51" s="33"/>
      <c r="F51" s="33"/>
      <c r="G51" s="33"/>
      <c r="H51" s="33"/>
      <c r="I51" s="33"/>
      <c r="J51" s="33"/>
      <c r="K51" s="33"/>
      <c r="L51" s="34" t="s">
        <v>63</v>
      </c>
      <c r="M51" s="32" t="s">
        <v>64</v>
      </c>
      <c r="N51" s="32" t="s">
        <v>65</v>
      </c>
      <c r="O51" s="32" t="s">
        <v>66</v>
      </c>
      <c r="P51" s="32" t="s">
        <v>67</v>
      </c>
      <c r="Q51" s="32" t="s">
        <v>68</v>
      </c>
      <c r="R51" s="32" t="s">
        <v>69</v>
      </c>
      <c r="S51" s="32" t="s">
        <v>70</v>
      </c>
      <c r="T51" s="32" t="s">
        <v>71</v>
      </c>
      <c r="U51" s="32" t="s">
        <v>72</v>
      </c>
      <c r="V51" s="32" t="s">
        <v>73</v>
      </c>
      <c r="W51" s="32" t="s">
        <v>74</v>
      </c>
      <c r="X51" s="32" t="s">
        <v>75</v>
      </c>
      <c r="Y51" s="32" t="s">
        <v>76</v>
      </c>
      <c r="Z51" s="32" t="s">
        <v>77</v>
      </c>
      <c r="AA51" s="32" t="s">
        <v>78</v>
      </c>
      <c r="AB51" s="32" t="s">
        <v>79</v>
      </c>
      <c r="AC51" s="32" t="s">
        <v>80</v>
      </c>
      <c r="AD51" s="32" t="s">
        <v>81</v>
      </c>
      <c r="AE51" s="32" t="s">
        <v>82</v>
      </c>
      <c r="AF51" s="32" t="s">
        <v>83</v>
      </c>
      <c r="AG51" s="32" t="s">
        <v>84</v>
      </c>
      <c r="AH51" s="32" t="s">
        <v>85</v>
      </c>
      <c r="AI51" s="32" t="s">
        <v>86</v>
      </c>
      <c r="AJ51" s="32" t="s">
        <v>87</v>
      </c>
      <c r="AK51" s="32" t="s">
        <v>88</v>
      </c>
      <c r="AL51" s="32" t="s">
        <v>89</v>
      </c>
      <c r="AM51" s="32" t="s">
        <v>90</v>
      </c>
      <c r="AN51" s="32" t="s">
        <v>91</v>
      </c>
      <c r="AO51" s="32" t="s">
        <v>92</v>
      </c>
      <c r="AP51" s="32" t="s">
        <v>93</v>
      </c>
      <c r="AQ51" s="32" t="s">
        <v>94</v>
      </c>
      <c r="AR51" s="32" t="s">
        <v>95</v>
      </c>
      <c r="AS51" s="32" t="s">
        <v>96</v>
      </c>
      <c r="AT51" s="32" t="s">
        <v>97</v>
      </c>
      <c r="AU51" s="32" t="s">
        <v>98</v>
      </c>
      <c r="AV51" s="32" t="s">
        <v>99</v>
      </c>
      <c r="AW51" s="32" t="s">
        <v>100</v>
      </c>
      <c r="AX51" s="66"/>
      <c r="AY51" s="67"/>
      <c r="AZ51" s="68"/>
      <c r="BA51" s="69" t="s">
        <v>151</v>
      </c>
      <c r="BB51" s="70" t="s">
        <v>152</v>
      </c>
      <c r="BC51" s="71" t="s">
        <v>153</v>
      </c>
      <c r="BD51" s="72" t="s">
        <v>154</v>
      </c>
      <c r="BE51" s="73" t="s">
        <v>155</v>
      </c>
      <c r="BF51" s="73"/>
      <c r="BG51" s="68"/>
      <c r="BH51" s="74"/>
      <c r="BI51" s="67"/>
      <c r="BJ51" s="13"/>
      <c r="BK51" s="13"/>
      <c r="BL51" s="13"/>
      <c r="DI51" s="17"/>
      <c r="DJ51" s="17"/>
    </row>
    <row r="52" spans="1:114" s="15" customFormat="1" ht="12" thickTop="1" x14ac:dyDescent="0.3">
      <c r="A52" s="6" t="s">
        <v>63</v>
      </c>
      <c r="B52" s="10" t="s">
        <v>101</v>
      </c>
      <c r="C52" s="36">
        <f>+AX52+AY52+AZ52+BA52+BG52+BH52+BI52</f>
        <v>748457</v>
      </c>
      <c r="D52" s="75"/>
      <c r="E52" s="75"/>
      <c r="F52" s="75"/>
      <c r="G52" s="75"/>
      <c r="H52" s="75"/>
      <c r="I52" s="75"/>
      <c r="J52" s="75"/>
      <c r="K52" s="75"/>
      <c r="L52" s="38">
        <v>124006</v>
      </c>
      <c r="M52" s="36">
        <v>31894</v>
      </c>
      <c r="N52" s="36">
        <v>256</v>
      </c>
      <c r="O52" s="36">
        <v>0</v>
      </c>
      <c r="P52" s="36">
        <v>0</v>
      </c>
      <c r="Q52" s="36">
        <v>150449</v>
      </c>
      <c r="R52" s="36">
        <v>6881</v>
      </c>
      <c r="S52" s="36">
        <v>0</v>
      </c>
      <c r="T52" s="36">
        <v>560</v>
      </c>
      <c r="U52" s="36">
        <v>0</v>
      </c>
      <c r="V52" s="36">
        <v>124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43847</v>
      </c>
      <c r="AJ52" s="36">
        <v>0</v>
      </c>
      <c r="AK52" s="36">
        <v>0</v>
      </c>
      <c r="AL52" s="36">
        <v>0</v>
      </c>
      <c r="AM52" s="36">
        <v>3</v>
      </c>
      <c r="AN52" s="36">
        <v>0</v>
      </c>
      <c r="AO52" s="36">
        <v>0</v>
      </c>
      <c r="AP52" s="36">
        <v>0</v>
      </c>
      <c r="AQ52" s="36">
        <v>0</v>
      </c>
      <c r="AR52" s="36">
        <v>0</v>
      </c>
      <c r="AS52" s="36">
        <v>0</v>
      </c>
      <c r="AT52" s="36">
        <v>0</v>
      </c>
      <c r="AU52" s="36"/>
      <c r="AV52" s="36"/>
      <c r="AW52" s="36">
        <v>0</v>
      </c>
      <c r="AX52" s="76">
        <f>+SUM(L52:AW52)</f>
        <v>358020</v>
      </c>
      <c r="AY52" s="57"/>
      <c r="AZ52" s="39">
        <v>54838</v>
      </c>
      <c r="BA52" s="77">
        <f t="shared" ref="BA52:BA89" si="6">BB52+BE52+BF52</f>
        <v>333011</v>
      </c>
      <c r="BB52" s="38">
        <f t="shared" ref="BB52:BB89" si="7">SUM(BC52:BD52)</f>
        <v>333011</v>
      </c>
      <c r="BC52" s="78">
        <v>133057</v>
      </c>
      <c r="BD52" s="37">
        <v>199954</v>
      </c>
      <c r="BE52" s="79">
        <v>0</v>
      </c>
      <c r="BF52" s="79">
        <v>0</v>
      </c>
      <c r="BG52" s="37">
        <v>0</v>
      </c>
      <c r="BH52" s="80">
        <v>2588</v>
      </c>
      <c r="BI52" s="57"/>
      <c r="BJ52" s="13"/>
      <c r="BK52" s="13"/>
      <c r="BL52" s="13"/>
      <c r="DI52" s="17"/>
      <c r="DJ52" s="17"/>
    </row>
    <row r="53" spans="1:114" s="15" customFormat="1" x14ac:dyDescent="0.3">
      <c r="A53" s="6" t="s">
        <v>64</v>
      </c>
      <c r="B53" s="10" t="s">
        <v>102</v>
      </c>
      <c r="C53" s="36">
        <f t="shared" ref="C53:C89" si="8">+AX53+AY53+AZ53+BA53+BG53+BH53+BI53</f>
        <v>152305</v>
      </c>
      <c r="D53" s="75"/>
      <c r="E53" s="75"/>
      <c r="F53" s="75"/>
      <c r="G53" s="75"/>
      <c r="H53" s="75"/>
      <c r="I53" s="75"/>
      <c r="J53" s="75"/>
      <c r="K53" s="75"/>
      <c r="L53" s="38">
        <v>413</v>
      </c>
      <c r="M53" s="36">
        <v>1207</v>
      </c>
      <c r="N53" s="36">
        <v>0</v>
      </c>
      <c r="O53" s="36">
        <v>0</v>
      </c>
      <c r="P53" s="36">
        <v>0</v>
      </c>
      <c r="Q53" s="36">
        <v>44619</v>
      </c>
      <c r="R53" s="36">
        <v>0</v>
      </c>
      <c r="S53" s="36">
        <v>0</v>
      </c>
      <c r="T53" s="36">
        <v>9</v>
      </c>
      <c r="U53" s="36">
        <v>0</v>
      </c>
      <c r="V53" s="36">
        <v>0</v>
      </c>
      <c r="W53" s="36">
        <v>11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36">
        <v>0</v>
      </c>
      <c r="AI53" s="36">
        <v>42580</v>
      </c>
      <c r="AJ53" s="36">
        <v>0</v>
      </c>
      <c r="AK53" s="36">
        <v>0</v>
      </c>
      <c r="AL53" s="36">
        <v>0</v>
      </c>
      <c r="AM53" s="36">
        <v>0</v>
      </c>
      <c r="AN53" s="36">
        <v>0</v>
      </c>
      <c r="AO53" s="36">
        <v>0</v>
      </c>
      <c r="AP53" s="36">
        <v>0</v>
      </c>
      <c r="AQ53" s="36">
        <v>0</v>
      </c>
      <c r="AR53" s="36">
        <v>0</v>
      </c>
      <c r="AS53" s="36">
        <v>0</v>
      </c>
      <c r="AT53" s="36">
        <v>0</v>
      </c>
      <c r="AU53" s="36"/>
      <c r="AV53" s="36"/>
      <c r="AW53" s="36">
        <v>0</v>
      </c>
      <c r="AX53" s="76">
        <f t="shared" ref="AX53:AX89" si="9">+SUM(L53:AW53)</f>
        <v>88839</v>
      </c>
      <c r="AY53" s="57"/>
      <c r="AZ53" s="39">
        <v>1137</v>
      </c>
      <c r="BA53" s="77">
        <f t="shared" si="6"/>
        <v>54222</v>
      </c>
      <c r="BB53" s="38">
        <f t="shared" si="7"/>
        <v>54222</v>
      </c>
      <c r="BC53" s="78">
        <v>11943</v>
      </c>
      <c r="BD53" s="37">
        <v>42279</v>
      </c>
      <c r="BE53" s="79">
        <v>0</v>
      </c>
      <c r="BF53" s="79">
        <v>0</v>
      </c>
      <c r="BG53" s="37">
        <v>5237</v>
      </c>
      <c r="BH53" s="80">
        <v>2870</v>
      </c>
      <c r="BI53" s="57"/>
      <c r="BJ53" s="13"/>
      <c r="BK53" s="13"/>
      <c r="BL53" s="13"/>
      <c r="DI53" s="17"/>
      <c r="DJ53" s="17"/>
    </row>
    <row r="54" spans="1:114" s="15" customFormat="1" x14ac:dyDescent="0.3">
      <c r="A54" s="6" t="s">
        <v>65</v>
      </c>
      <c r="B54" s="10" t="s">
        <v>103</v>
      </c>
      <c r="C54" s="36">
        <f t="shared" si="8"/>
        <v>45210</v>
      </c>
      <c r="D54" s="75"/>
      <c r="E54" s="75"/>
      <c r="F54" s="75"/>
      <c r="G54" s="75"/>
      <c r="H54" s="75"/>
      <c r="I54" s="75"/>
      <c r="J54" s="75"/>
      <c r="K54" s="75"/>
      <c r="L54" s="38">
        <v>0</v>
      </c>
      <c r="M54" s="36">
        <v>111</v>
      </c>
      <c r="N54" s="36">
        <v>575</v>
      </c>
      <c r="O54" s="36">
        <v>0</v>
      </c>
      <c r="P54" s="36">
        <v>0</v>
      </c>
      <c r="Q54" s="36">
        <v>589</v>
      </c>
      <c r="R54" s="36">
        <v>396</v>
      </c>
      <c r="S54" s="36">
        <v>0</v>
      </c>
      <c r="T54" s="36">
        <v>0</v>
      </c>
      <c r="U54" s="36">
        <v>9941</v>
      </c>
      <c r="V54" s="36">
        <v>3</v>
      </c>
      <c r="W54" s="36">
        <v>31</v>
      </c>
      <c r="X54" s="36">
        <v>0</v>
      </c>
      <c r="Y54" s="36">
        <v>0</v>
      </c>
      <c r="Z54" s="36">
        <v>30</v>
      </c>
      <c r="AA54" s="36">
        <v>0</v>
      </c>
      <c r="AB54" s="36">
        <v>627</v>
      </c>
      <c r="AC54" s="36">
        <v>0</v>
      </c>
      <c r="AD54" s="36">
        <v>0</v>
      </c>
      <c r="AE54" s="36">
        <v>0</v>
      </c>
      <c r="AF54" s="36">
        <v>1035</v>
      </c>
      <c r="AG54" s="36">
        <v>0</v>
      </c>
      <c r="AH54" s="36">
        <v>0</v>
      </c>
      <c r="AI54" s="36">
        <v>874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>
        <v>0</v>
      </c>
      <c r="AS54" s="36">
        <v>0</v>
      </c>
      <c r="AT54" s="36">
        <v>0</v>
      </c>
      <c r="AU54" s="36"/>
      <c r="AV54" s="36"/>
      <c r="AW54" s="36">
        <v>0</v>
      </c>
      <c r="AX54" s="76">
        <f t="shared" si="9"/>
        <v>14212</v>
      </c>
      <c r="AY54" s="57"/>
      <c r="AZ54" s="39">
        <v>523</v>
      </c>
      <c r="BA54" s="77">
        <f t="shared" si="6"/>
        <v>29588</v>
      </c>
      <c r="BB54" s="38">
        <f t="shared" si="7"/>
        <v>29588</v>
      </c>
      <c r="BC54" s="78">
        <v>4561</v>
      </c>
      <c r="BD54" s="37">
        <v>25027</v>
      </c>
      <c r="BE54" s="79">
        <v>0</v>
      </c>
      <c r="BF54" s="79">
        <v>0</v>
      </c>
      <c r="BG54" s="37">
        <v>0</v>
      </c>
      <c r="BH54" s="80">
        <v>887</v>
      </c>
      <c r="BI54" s="57"/>
      <c r="BJ54" s="13"/>
      <c r="BK54" s="13"/>
      <c r="BL54" s="13"/>
      <c r="DI54" s="17"/>
      <c r="DJ54" s="17"/>
    </row>
    <row r="55" spans="1:114" s="15" customFormat="1" x14ac:dyDescent="0.3">
      <c r="A55" s="6" t="s">
        <v>66</v>
      </c>
      <c r="B55" s="10" t="s">
        <v>104</v>
      </c>
      <c r="C55" s="36">
        <f t="shared" si="8"/>
        <v>27383</v>
      </c>
      <c r="D55" s="75"/>
      <c r="E55" s="75"/>
      <c r="F55" s="75"/>
      <c r="G55" s="75"/>
      <c r="H55" s="75"/>
      <c r="I55" s="75"/>
      <c r="J55" s="75"/>
      <c r="K55" s="75"/>
      <c r="L55" s="38">
        <v>0</v>
      </c>
      <c r="M55" s="36">
        <v>0</v>
      </c>
      <c r="N55" s="36">
        <v>0</v>
      </c>
      <c r="O55" s="36">
        <v>0</v>
      </c>
      <c r="P55" s="36">
        <v>0</v>
      </c>
      <c r="Q55" s="36">
        <v>14873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36">
        <v>0</v>
      </c>
      <c r="AI55" s="36">
        <v>3876</v>
      </c>
      <c r="AJ55" s="36">
        <v>0</v>
      </c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36">
        <v>0</v>
      </c>
      <c r="AQ55" s="36">
        <v>0</v>
      </c>
      <c r="AR55" s="36">
        <v>0</v>
      </c>
      <c r="AS55" s="36">
        <v>0</v>
      </c>
      <c r="AT55" s="36">
        <v>0</v>
      </c>
      <c r="AU55" s="36"/>
      <c r="AV55" s="36"/>
      <c r="AW55" s="36">
        <v>0</v>
      </c>
      <c r="AX55" s="76">
        <f t="shared" si="9"/>
        <v>18749</v>
      </c>
      <c r="AY55" s="57"/>
      <c r="AZ55" s="39">
        <v>40</v>
      </c>
      <c r="BA55" s="77">
        <f t="shared" si="6"/>
        <v>8594</v>
      </c>
      <c r="BB55" s="38">
        <f t="shared" si="7"/>
        <v>8594</v>
      </c>
      <c r="BC55" s="78">
        <v>866</v>
      </c>
      <c r="BD55" s="37">
        <v>7728</v>
      </c>
      <c r="BE55" s="79">
        <v>0</v>
      </c>
      <c r="BF55" s="79">
        <v>0</v>
      </c>
      <c r="BG55" s="37">
        <v>0</v>
      </c>
      <c r="BH55" s="80">
        <v>0</v>
      </c>
      <c r="BI55" s="57"/>
      <c r="BJ55" s="13"/>
      <c r="BK55" s="13"/>
      <c r="BL55" s="13"/>
      <c r="DI55" s="17"/>
      <c r="DJ55" s="17"/>
    </row>
    <row r="56" spans="1:114" s="15" customFormat="1" x14ac:dyDescent="0.3">
      <c r="A56" s="6" t="s">
        <v>67</v>
      </c>
      <c r="B56" s="10" t="s">
        <v>105</v>
      </c>
      <c r="C56" s="36">
        <f t="shared" si="8"/>
        <v>110117</v>
      </c>
      <c r="D56" s="75"/>
      <c r="E56" s="75"/>
      <c r="F56" s="75"/>
      <c r="G56" s="75"/>
      <c r="H56" s="75"/>
      <c r="I56" s="75"/>
      <c r="J56" s="75"/>
      <c r="K56" s="75"/>
      <c r="L56" s="38">
        <v>0</v>
      </c>
      <c r="M56" s="36">
        <v>0</v>
      </c>
      <c r="N56" s="36">
        <v>0</v>
      </c>
      <c r="O56" s="36">
        <v>0</v>
      </c>
      <c r="P56" s="36">
        <v>1931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2259</v>
      </c>
      <c r="Z56" s="36">
        <v>571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26345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36">
        <v>0</v>
      </c>
      <c r="AT56" s="36">
        <v>0</v>
      </c>
      <c r="AU56" s="36"/>
      <c r="AV56" s="36"/>
      <c r="AW56" s="36">
        <v>0</v>
      </c>
      <c r="AX56" s="76">
        <f t="shared" si="9"/>
        <v>31106</v>
      </c>
      <c r="AY56" s="57"/>
      <c r="AZ56" s="39">
        <v>75378</v>
      </c>
      <c r="BA56" s="77">
        <f t="shared" si="6"/>
        <v>673</v>
      </c>
      <c r="BB56" s="38">
        <f t="shared" si="7"/>
        <v>673</v>
      </c>
      <c r="BC56" s="78">
        <v>0</v>
      </c>
      <c r="BD56" s="37">
        <v>673</v>
      </c>
      <c r="BE56" s="79">
        <v>0</v>
      </c>
      <c r="BF56" s="79">
        <v>0</v>
      </c>
      <c r="BG56" s="37">
        <v>0</v>
      </c>
      <c r="BH56" s="80">
        <v>2960</v>
      </c>
      <c r="BI56" s="57"/>
      <c r="BJ56" s="13"/>
      <c r="BK56" s="13"/>
      <c r="BL56" s="13"/>
      <c r="DI56" s="17"/>
      <c r="DJ56" s="17"/>
    </row>
    <row r="57" spans="1:114" s="15" customFormat="1" x14ac:dyDescent="0.3">
      <c r="A57" s="6" t="s">
        <v>68</v>
      </c>
      <c r="B57" s="10" t="s">
        <v>106</v>
      </c>
      <c r="C57" s="36">
        <f t="shared" si="8"/>
        <v>724221</v>
      </c>
      <c r="D57" s="75"/>
      <c r="E57" s="75"/>
      <c r="F57" s="75"/>
      <c r="G57" s="75"/>
      <c r="H57" s="75"/>
      <c r="I57" s="75"/>
      <c r="J57" s="75"/>
      <c r="K57" s="75"/>
      <c r="L57" s="38">
        <v>0</v>
      </c>
      <c r="M57" s="36">
        <v>10015</v>
      </c>
      <c r="N57" s="36">
        <v>0</v>
      </c>
      <c r="O57" s="36">
        <v>1221</v>
      </c>
      <c r="P57" s="36">
        <v>0</v>
      </c>
      <c r="Q57" s="36">
        <v>110796</v>
      </c>
      <c r="R57" s="36">
        <v>13053</v>
      </c>
      <c r="S57" s="36">
        <v>0</v>
      </c>
      <c r="T57" s="36">
        <v>356</v>
      </c>
      <c r="U57" s="36">
        <v>0</v>
      </c>
      <c r="V57" s="36">
        <v>5534</v>
      </c>
      <c r="W57" s="36">
        <v>2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v>0</v>
      </c>
      <c r="AI57" s="36">
        <v>110765</v>
      </c>
      <c r="AJ57" s="36">
        <v>0</v>
      </c>
      <c r="AK57" s="36">
        <v>0</v>
      </c>
      <c r="AL57" s="36">
        <v>0</v>
      </c>
      <c r="AM57" s="36">
        <v>1</v>
      </c>
      <c r="AN57" s="36">
        <v>128</v>
      </c>
      <c r="AO57" s="36">
        <v>0</v>
      </c>
      <c r="AP57" s="36">
        <v>12</v>
      </c>
      <c r="AQ57" s="36">
        <v>1</v>
      </c>
      <c r="AR57" s="36">
        <v>0</v>
      </c>
      <c r="AS57" s="36">
        <v>0</v>
      </c>
      <c r="AT57" s="36">
        <v>0</v>
      </c>
      <c r="AU57" s="36"/>
      <c r="AV57" s="36"/>
      <c r="AW57" s="36">
        <v>0</v>
      </c>
      <c r="AX57" s="76">
        <f t="shared" si="9"/>
        <v>251884</v>
      </c>
      <c r="AY57" s="57"/>
      <c r="AZ57" s="39">
        <v>62603</v>
      </c>
      <c r="BA57" s="77">
        <f t="shared" si="6"/>
        <v>340207</v>
      </c>
      <c r="BB57" s="38">
        <f t="shared" si="7"/>
        <v>340207</v>
      </c>
      <c r="BC57" s="78">
        <v>40112</v>
      </c>
      <c r="BD57" s="37">
        <v>300095</v>
      </c>
      <c r="BE57" s="79">
        <v>0</v>
      </c>
      <c r="BF57" s="79">
        <v>0</v>
      </c>
      <c r="BG57" s="37">
        <v>0</v>
      </c>
      <c r="BH57" s="80">
        <v>69527</v>
      </c>
      <c r="BI57" s="57"/>
      <c r="BJ57" s="13"/>
      <c r="BK57" s="13"/>
      <c r="BL57" s="13"/>
      <c r="DI57" s="17"/>
      <c r="DJ57" s="17"/>
    </row>
    <row r="58" spans="1:114" s="15" customFormat="1" x14ac:dyDescent="0.3">
      <c r="A58" s="6" t="s">
        <v>69</v>
      </c>
      <c r="B58" s="10" t="s">
        <v>107</v>
      </c>
      <c r="C58" s="36">
        <f t="shared" si="8"/>
        <v>150045</v>
      </c>
      <c r="D58" s="75"/>
      <c r="E58" s="75"/>
      <c r="F58" s="75"/>
      <c r="G58" s="75"/>
      <c r="H58" s="75"/>
      <c r="I58" s="75"/>
      <c r="J58" s="75"/>
      <c r="K58" s="75"/>
      <c r="L58" s="38">
        <v>0</v>
      </c>
      <c r="M58" s="36">
        <v>0</v>
      </c>
      <c r="N58" s="36">
        <v>0</v>
      </c>
      <c r="O58" s="36">
        <v>0</v>
      </c>
      <c r="P58" s="36">
        <v>36</v>
      </c>
      <c r="Q58" s="36">
        <v>530</v>
      </c>
      <c r="R58" s="36">
        <v>14273</v>
      </c>
      <c r="S58" s="36">
        <v>0</v>
      </c>
      <c r="T58" s="36">
        <v>98</v>
      </c>
      <c r="U58" s="36">
        <v>81</v>
      </c>
      <c r="V58" s="36">
        <v>17</v>
      </c>
      <c r="W58" s="36">
        <v>5</v>
      </c>
      <c r="X58" s="36">
        <v>1</v>
      </c>
      <c r="Y58" s="36">
        <v>1</v>
      </c>
      <c r="Z58" s="36">
        <v>8</v>
      </c>
      <c r="AA58" s="36">
        <v>5</v>
      </c>
      <c r="AB58" s="36">
        <v>17</v>
      </c>
      <c r="AC58" s="36">
        <v>1</v>
      </c>
      <c r="AD58" s="36">
        <v>10</v>
      </c>
      <c r="AE58" s="36">
        <v>42</v>
      </c>
      <c r="AF58" s="36">
        <v>30</v>
      </c>
      <c r="AG58" s="36">
        <v>656</v>
      </c>
      <c r="AH58" s="36">
        <v>249</v>
      </c>
      <c r="AI58" s="36">
        <v>69626</v>
      </c>
      <c r="AJ58" s="36">
        <v>213</v>
      </c>
      <c r="AK58" s="36">
        <v>11</v>
      </c>
      <c r="AL58" s="36">
        <v>229</v>
      </c>
      <c r="AM58" s="36">
        <v>615</v>
      </c>
      <c r="AN58" s="36">
        <v>365</v>
      </c>
      <c r="AO58" s="36">
        <v>133</v>
      </c>
      <c r="AP58" s="36">
        <v>548</v>
      </c>
      <c r="AQ58" s="36">
        <v>22</v>
      </c>
      <c r="AR58" s="36">
        <v>499</v>
      </c>
      <c r="AS58" s="36">
        <v>275</v>
      </c>
      <c r="AT58" s="36">
        <v>0</v>
      </c>
      <c r="AU58" s="36"/>
      <c r="AV58" s="36"/>
      <c r="AW58" s="36">
        <v>0</v>
      </c>
      <c r="AX58" s="76">
        <f t="shared" si="9"/>
        <v>88596</v>
      </c>
      <c r="AY58" s="57"/>
      <c r="AZ58" s="39">
        <v>24339</v>
      </c>
      <c r="BA58" s="77">
        <f t="shared" si="6"/>
        <v>38488</v>
      </c>
      <c r="BB58" s="38">
        <f t="shared" si="7"/>
        <v>38488</v>
      </c>
      <c r="BC58" s="78">
        <v>2593</v>
      </c>
      <c r="BD58" s="37">
        <v>35895</v>
      </c>
      <c r="BE58" s="79">
        <v>0</v>
      </c>
      <c r="BF58" s="79">
        <v>0</v>
      </c>
      <c r="BG58" s="37">
        <v>0</v>
      </c>
      <c r="BH58" s="80">
        <v>-1378</v>
      </c>
      <c r="BI58" s="57"/>
      <c r="BJ58" s="13"/>
      <c r="BK58" s="13"/>
      <c r="BL58" s="13"/>
      <c r="DI58" s="17"/>
      <c r="DJ58" s="17"/>
    </row>
    <row r="59" spans="1:114" s="15" customFormat="1" x14ac:dyDescent="0.3">
      <c r="A59" s="6" t="s">
        <v>70</v>
      </c>
      <c r="B59" s="10" t="s">
        <v>108</v>
      </c>
      <c r="C59" s="36">
        <f t="shared" si="8"/>
        <v>14016</v>
      </c>
      <c r="D59" s="75"/>
      <c r="E59" s="75"/>
      <c r="F59" s="75"/>
      <c r="G59" s="75"/>
      <c r="H59" s="75"/>
      <c r="I59" s="75"/>
      <c r="J59" s="75"/>
      <c r="K59" s="75"/>
      <c r="L59" s="38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0</v>
      </c>
      <c r="AT59" s="36">
        <v>0</v>
      </c>
      <c r="AU59" s="36"/>
      <c r="AV59" s="36"/>
      <c r="AW59" s="36">
        <v>0</v>
      </c>
      <c r="AX59" s="76">
        <f t="shared" si="9"/>
        <v>0</v>
      </c>
      <c r="AY59" s="57"/>
      <c r="AZ59" s="39">
        <v>4016</v>
      </c>
      <c r="BA59" s="77">
        <f t="shared" si="6"/>
        <v>13005</v>
      </c>
      <c r="BB59" s="38">
        <f t="shared" si="7"/>
        <v>13005</v>
      </c>
      <c r="BC59" s="78">
        <v>30</v>
      </c>
      <c r="BD59" s="37">
        <v>12975</v>
      </c>
      <c r="BE59" s="79">
        <v>0</v>
      </c>
      <c r="BF59" s="79">
        <v>0</v>
      </c>
      <c r="BG59" s="37">
        <v>0</v>
      </c>
      <c r="BH59" s="80">
        <v>-3005</v>
      </c>
      <c r="BI59" s="57"/>
      <c r="BJ59" s="13"/>
      <c r="BK59" s="13"/>
      <c r="BL59" s="13"/>
      <c r="DI59" s="17"/>
      <c r="DJ59" s="17"/>
    </row>
    <row r="60" spans="1:114" s="15" customFormat="1" x14ac:dyDescent="0.3">
      <c r="A60" s="6" t="s">
        <v>71</v>
      </c>
      <c r="B60" s="10" t="s">
        <v>109</v>
      </c>
      <c r="C60" s="36">
        <f t="shared" si="8"/>
        <v>270272</v>
      </c>
      <c r="D60" s="75"/>
      <c r="E60" s="75"/>
      <c r="F60" s="75"/>
      <c r="G60" s="75"/>
      <c r="H60" s="75"/>
      <c r="I60" s="75"/>
      <c r="J60" s="75"/>
      <c r="K60" s="75"/>
      <c r="L60" s="38">
        <v>0</v>
      </c>
      <c r="M60" s="36">
        <v>0</v>
      </c>
      <c r="N60" s="36">
        <v>0</v>
      </c>
      <c r="O60" s="36">
        <v>0</v>
      </c>
      <c r="P60" s="36">
        <v>22</v>
      </c>
      <c r="Q60" s="36">
        <v>0</v>
      </c>
      <c r="R60" s="36">
        <v>0</v>
      </c>
      <c r="S60" s="36">
        <v>0</v>
      </c>
      <c r="T60" s="36">
        <v>58956</v>
      </c>
      <c r="U60" s="36">
        <v>0</v>
      </c>
      <c r="V60" s="36">
        <v>1258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2542</v>
      </c>
      <c r="AC60" s="36">
        <v>79</v>
      </c>
      <c r="AD60" s="36">
        <v>0</v>
      </c>
      <c r="AE60" s="36">
        <v>0</v>
      </c>
      <c r="AF60" s="36">
        <v>6</v>
      </c>
      <c r="AG60" s="36">
        <v>2531</v>
      </c>
      <c r="AH60" s="36">
        <v>0</v>
      </c>
      <c r="AI60" s="36">
        <v>2730</v>
      </c>
      <c r="AJ60" s="36">
        <v>601</v>
      </c>
      <c r="AK60" s="36">
        <v>0</v>
      </c>
      <c r="AL60" s="36">
        <v>1</v>
      </c>
      <c r="AM60" s="36">
        <v>2730</v>
      </c>
      <c r="AN60" s="36">
        <v>2341</v>
      </c>
      <c r="AO60" s="36">
        <v>2028</v>
      </c>
      <c r="AP60" s="36">
        <v>40</v>
      </c>
      <c r="AQ60" s="36">
        <v>6658</v>
      </c>
      <c r="AR60" s="36">
        <v>387</v>
      </c>
      <c r="AS60" s="36">
        <v>2721</v>
      </c>
      <c r="AT60" s="36">
        <v>0</v>
      </c>
      <c r="AU60" s="36"/>
      <c r="AV60" s="36"/>
      <c r="AW60" s="36">
        <v>0</v>
      </c>
      <c r="AX60" s="76">
        <f t="shared" si="9"/>
        <v>85631</v>
      </c>
      <c r="AY60" s="57"/>
      <c r="AZ60" s="39">
        <v>47630</v>
      </c>
      <c r="BA60" s="77">
        <f t="shared" si="6"/>
        <v>138962</v>
      </c>
      <c r="BB60" s="38">
        <f t="shared" si="7"/>
        <v>138962</v>
      </c>
      <c r="BC60" s="78">
        <v>596</v>
      </c>
      <c r="BD60" s="37">
        <v>138366</v>
      </c>
      <c r="BE60" s="79">
        <v>0</v>
      </c>
      <c r="BF60" s="79">
        <v>0</v>
      </c>
      <c r="BG60" s="37">
        <v>0</v>
      </c>
      <c r="BH60" s="80">
        <v>-1951</v>
      </c>
      <c r="BI60" s="57"/>
      <c r="BJ60" s="13"/>
      <c r="BK60" s="13"/>
      <c r="BL60" s="13"/>
      <c r="DI60" s="17"/>
      <c r="DJ60" s="17"/>
    </row>
    <row r="61" spans="1:114" s="15" customFormat="1" x14ac:dyDescent="0.3">
      <c r="A61" s="6" t="s">
        <v>72</v>
      </c>
      <c r="B61" s="10" t="s">
        <v>110</v>
      </c>
      <c r="C61" s="36">
        <f t="shared" si="8"/>
        <v>154648</v>
      </c>
      <c r="D61" s="75"/>
      <c r="E61" s="75"/>
      <c r="F61" s="75"/>
      <c r="G61" s="75"/>
      <c r="H61" s="75"/>
      <c r="I61" s="75"/>
      <c r="J61" s="75"/>
      <c r="K61" s="75"/>
      <c r="L61" s="38">
        <v>29</v>
      </c>
      <c r="M61" s="36">
        <v>10</v>
      </c>
      <c r="N61" s="36">
        <v>3</v>
      </c>
      <c r="O61" s="36">
        <v>24</v>
      </c>
      <c r="P61" s="36">
        <v>2468</v>
      </c>
      <c r="Q61" s="36">
        <v>1102</v>
      </c>
      <c r="R61" s="36">
        <v>1988</v>
      </c>
      <c r="S61" s="36">
        <v>0</v>
      </c>
      <c r="T61" s="36">
        <v>12</v>
      </c>
      <c r="U61" s="36">
        <v>22058</v>
      </c>
      <c r="V61" s="36">
        <v>375</v>
      </c>
      <c r="W61" s="36">
        <v>21</v>
      </c>
      <c r="X61" s="36">
        <v>185</v>
      </c>
      <c r="Y61" s="36">
        <v>4830</v>
      </c>
      <c r="Z61" s="36">
        <v>295</v>
      </c>
      <c r="AA61" s="36">
        <v>4</v>
      </c>
      <c r="AB61" s="36">
        <v>18623</v>
      </c>
      <c r="AC61" s="36">
        <v>813</v>
      </c>
      <c r="AD61" s="36">
        <v>118</v>
      </c>
      <c r="AE61" s="36">
        <v>352</v>
      </c>
      <c r="AF61" s="36">
        <v>25732</v>
      </c>
      <c r="AG61" s="36">
        <v>1691</v>
      </c>
      <c r="AH61" s="36">
        <v>1817</v>
      </c>
      <c r="AI61" s="36">
        <v>702</v>
      </c>
      <c r="AJ61" s="36">
        <v>18372</v>
      </c>
      <c r="AK61" s="36">
        <v>1001</v>
      </c>
      <c r="AL61" s="36">
        <v>1604</v>
      </c>
      <c r="AM61" s="36">
        <v>20561</v>
      </c>
      <c r="AN61" s="36">
        <v>1863</v>
      </c>
      <c r="AO61" s="36">
        <v>5510</v>
      </c>
      <c r="AP61" s="36">
        <v>6585</v>
      </c>
      <c r="AQ61" s="36">
        <v>3187</v>
      </c>
      <c r="AR61" s="36">
        <v>213</v>
      </c>
      <c r="AS61" s="36">
        <v>1455</v>
      </c>
      <c r="AT61" s="36">
        <v>0</v>
      </c>
      <c r="AU61" s="36"/>
      <c r="AV61" s="36"/>
      <c r="AW61" s="36">
        <v>0</v>
      </c>
      <c r="AX61" s="76">
        <f t="shared" si="9"/>
        <v>143603</v>
      </c>
      <c r="AY61" s="57"/>
      <c r="AZ61" s="39">
        <v>12017</v>
      </c>
      <c r="BA61" s="77">
        <f t="shared" si="6"/>
        <v>23578</v>
      </c>
      <c r="BB61" s="38">
        <f t="shared" si="7"/>
        <v>23578</v>
      </c>
      <c r="BC61" s="78">
        <v>0</v>
      </c>
      <c r="BD61" s="37">
        <v>23578</v>
      </c>
      <c r="BE61" s="79">
        <v>0</v>
      </c>
      <c r="BF61" s="79">
        <v>0</v>
      </c>
      <c r="BG61" s="37">
        <v>0</v>
      </c>
      <c r="BH61" s="80">
        <v>-24550</v>
      </c>
      <c r="BI61" s="57"/>
      <c r="BJ61" s="13"/>
      <c r="BK61" s="13"/>
      <c r="BL61" s="13"/>
      <c r="DI61" s="17"/>
      <c r="DJ61" s="17"/>
    </row>
    <row r="62" spans="1:114" s="15" customFormat="1" x14ac:dyDescent="0.3">
      <c r="A62" s="6" t="s">
        <v>73</v>
      </c>
      <c r="B62" s="10" t="s">
        <v>111</v>
      </c>
      <c r="C62" s="36">
        <f t="shared" si="8"/>
        <v>791687</v>
      </c>
      <c r="D62" s="75"/>
      <c r="E62" s="75"/>
      <c r="F62" s="75"/>
      <c r="G62" s="75"/>
      <c r="H62" s="75"/>
      <c r="I62" s="75"/>
      <c r="J62" s="75"/>
      <c r="K62" s="75"/>
      <c r="L62" s="38">
        <v>64718</v>
      </c>
      <c r="M62" s="36">
        <v>866</v>
      </c>
      <c r="N62" s="36">
        <v>1389</v>
      </c>
      <c r="O62" s="36">
        <v>328</v>
      </c>
      <c r="P62" s="36">
        <v>8541</v>
      </c>
      <c r="Q62" s="36">
        <v>4672</v>
      </c>
      <c r="R62" s="36">
        <v>2474</v>
      </c>
      <c r="S62" s="36">
        <v>0</v>
      </c>
      <c r="T62" s="36">
        <v>1065</v>
      </c>
      <c r="U62" s="36">
        <v>15273</v>
      </c>
      <c r="V62" s="36">
        <v>36788</v>
      </c>
      <c r="W62" s="36">
        <v>2790</v>
      </c>
      <c r="X62" s="36">
        <v>35698</v>
      </c>
      <c r="Y62" s="36">
        <v>11103</v>
      </c>
      <c r="Z62" s="36">
        <v>1208</v>
      </c>
      <c r="AA62" s="36">
        <v>182</v>
      </c>
      <c r="AB62" s="36">
        <v>15323</v>
      </c>
      <c r="AC62" s="36">
        <v>3346</v>
      </c>
      <c r="AD62" s="36">
        <v>46973</v>
      </c>
      <c r="AE62" s="36">
        <v>3049</v>
      </c>
      <c r="AF62" s="36">
        <v>16226</v>
      </c>
      <c r="AG62" s="36">
        <v>13940</v>
      </c>
      <c r="AH62" s="36">
        <v>152503</v>
      </c>
      <c r="AI62" s="36">
        <v>6607</v>
      </c>
      <c r="AJ62" s="36">
        <v>5021</v>
      </c>
      <c r="AK62" s="36">
        <v>1141</v>
      </c>
      <c r="AL62" s="36">
        <v>443</v>
      </c>
      <c r="AM62" s="36">
        <v>9927</v>
      </c>
      <c r="AN62" s="36">
        <v>6540</v>
      </c>
      <c r="AO62" s="36">
        <v>23061</v>
      </c>
      <c r="AP62" s="36">
        <v>3074</v>
      </c>
      <c r="AQ62" s="36">
        <v>1874</v>
      </c>
      <c r="AR62" s="36">
        <v>309</v>
      </c>
      <c r="AS62" s="36">
        <v>8045</v>
      </c>
      <c r="AT62" s="36">
        <v>0</v>
      </c>
      <c r="AU62" s="36"/>
      <c r="AV62" s="36"/>
      <c r="AW62" s="36">
        <v>0</v>
      </c>
      <c r="AX62" s="76">
        <f t="shared" si="9"/>
        <v>504497</v>
      </c>
      <c r="AY62" s="57"/>
      <c r="AZ62" s="39">
        <v>134426</v>
      </c>
      <c r="BA62" s="77">
        <f t="shared" si="6"/>
        <v>96330</v>
      </c>
      <c r="BB62" s="38">
        <f t="shared" si="7"/>
        <v>96330</v>
      </c>
      <c r="BC62" s="78">
        <v>263</v>
      </c>
      <c r="BD62" s="37">
        <v>96067</v>
      </c>
      <c r="BE62" s="79">
        <v>0</v>
      </c>
      <c r="BF62" s="79">
        <v>0</v>
      </c>
      <c r="BG62" s="37">
        <v>0</v>
      </c>
      <c r="BH62" s="80">
        <v>56434</v>
      </c>
      <c r="BI62" s="57"/>
      <c r="BJ62" s="13"/>
      <c r="BK62" s="13"/>
      <c r="BL62" s="13"/>
      <c r="DI62" s="17"/>
      <c r="DJ62" s="17"/>
    </row>
    <row r="63" spans="1:114" s="15" customFormat="1" x14ac:dyDescent="0.3">
      <c r="A63" s="6" t="s">
        <v>74</v>
      </c>
      <c r="B63" s="10" t="s">
        <v>112</v>
      </c>
      <c r="C63" s="36">
        <f t="shared" si="8"/>
        <v>70552</v>
      </c>
      <c r="D63" s="75"/>
      <c r="E63" s="75"/>
      <c r="F63" s="75"/>
      <c r="G63" s="75"/>
      <c r="H63" s="75"/>
      <c r="I63" s="75"/>
      <c r="J63" s="75"/>
      <c r="K63" s="75"/>
      <c r="L63" s="38">
        <v>0</v>
      </c>
      <c r="M63" s="36">
        <v>17</v>
      </c>
      <c r="N63" s="36">
        <v>0</v>
      </c>
      <c r="O63" s="36">
        <v>0</v>
      </c>
      <c r="P63" s="36">
        <v>0</v>
      </c>
      <c r="Q63" s="36">
        <v>135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28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40</v>
      </c>
      <c r="AD63" s="36">
        <v>97</v>
      </c>
      <c r="AE63" s="36">
        <v>71</v>
      </c>
      <c r="AF63" s="36">
        <v>426</v>
      </c>
      <c r="AG63" s="36">
        <v>0</v>
      </c>
      <c r="AH63" s="36">
        <v>0</v>
      </c>
      <c r="AI63" s="36">
        <v>778</v>
      </c>
      <c r="AJ63" s="36">
        <v>51</v>
      </c>
      <c r="AK63" s="36">
        <v>0</v>
      </c>
      <c r="AL63" s="36">
        <v>0</v>
      </c>
      <c r="AM63" s="36">
        <v>1883</v>
      </c>
      <c r="AN63" s="36">
        <v>88</v>
      </c>
      <c r="AO63" s="36">
        <v>301</v>
      </c>
      <c r="AP63" s="36">
        <v>904</v>
      </c>
      <c r="AQ63" s="36">
        <v>8377</v>
      </c>
      <c r="AR63" s="36">
        <v>0</v>
      </c>
      <c r="AS63" s="36">
        <v>0</v>
      </c>
      <c r="AT63" s="36">
        <v>0</v>
      </c>
      <c r="AU63" s="36"/>
      <c r="AV63" s="36"/>
      <c r="AW63" s="36">
        <v>0</v>
      </c>
      <c r="AX63" s="76">
        <f t="shared" si="9"/>
        <v>13196</v>
      </c>
      <c r="AY63" s="57"/>
      <c r="AZ63" s="39">
        <v>3079</v>
      </c>
      <c r="BA63" s="77">
        <f t="shared" si="6"/>
        <v>54177</v>
      </c>
      <c r="BB63" s="38">
        <f t="shared" si="7"/>
        <v>54177</v>
      </c>
      <c r="BC63" s="78">
        <v>0</v>
      </c>
      <c r="BD63" s="37">
        <v>54177</v>
      </c>
      <c r="BE63" s="79">
        <v>0</v>
      </c>
      <c r="BF63" s="79">
        <v>0</v>
      </c>
      <c r="BG63" s="37">
        <v>0</v>
      </c>
      <c r="BH63" s="80">
        <v>100</v>
      </c>
      <c r="BI63" s="57"/>
      <c r="BJ63" s="13"/>
      <c r="BK63" s="13"/>
      <c r="BL63" s="13"/>
      <c r="DI63" s="17"/>
      <c r="DJ63" s="17"/>
    </row>
    <row r="64" spans="1:114" s="15" customFormat="1" x14ac:dyDescent="0.3">
      <c r="A64" s="6" t="s">
        <v>75</v>
      </c>
      <c r="B64" s="10" t="s">
        <v>113</v>
      </c>
      <c r="C64" s="36">
        <f t="shared" si="8"/>
        <v>93839</v>
      </c>
      <c r="D64" s="75"/>
      <c r="E64" s="75"/>
      <c r="F64" s="75"/>
      <c r="G64" s="75"/>
      <c r="H64" s="75"/>
      <c r="I64" s="75"/>
      <c r="J64" s="75"/>
      <c r="K64" s="75"/>
      <c r="L64" s="38">
        <v>669</v>
      </c>
      <c r="M64" s="36">
        <v>2</v>
      </c>
      <c r="N64" s="36">
        <v>0</v>
      </c>
      <c r="O64" s="36">
        <v>0</v>
      </c>
      <c r="P64" s="36">
        <v>148</v>
      </c>
      <c r="Q64" s="36">
        <v>3369</v>
      </c>
      <c r="R64" s="36">
        <v>9200</v>
      </c>
      <c r="S64" s="36">
        <v>0</v>
      </c>
      <c r="T64" s="36">
        <v>351</v>
      </c>
      <c r="U64" s="36">
        <v>126</v>
      </c>
      <c r="V64" s="36">
        <v>5359</v>
      </c>
      <c r="W64" s="36">
        <v>45</v>
      </c>
      <c r="X64" s="36">
        <v>248</v>
      </c>
      <c r="Y64" s="36">
        <v>1890</v>
      </c>
      <c r="Z64" s="36">
        <v>50</v>
      </c>
      <c r="AA64" s="36">
        <v>0</v>
      </c>
      <c r="AB64" s="36">
        <v>219</v>
      </c>
      <c r="AC64" s="36">
        <v>645</v>
      </c>
      <c r="AD64" s="36">
        <v>1600</v>
      </c>
      <c r="AE64" s="36">
        <v>114</v>
      </c>
      <c r="AF64" s="36">
        <v>892</v>
      </c>
      <c r="AG64" s="36">
        <v>6073</v>
      </c>
      <c r="AH64" s="36">
        <v>18</v>
      </c>
      <c r="AI64" s="36">
        <v>105</v>
      </c>
      <c r="AJ64" s="36">
        <v>116</v>
      </c>
      <c r="AK64" s="36">
        <v>5</v>
      </c>
      <c r="AL64" s="36">
        <v>4</v>
      </c>
      <c r="AM64" s="36">
        <v>6755</v>
      </c>
      <c r="AN64" s="36">
        <v>63</v>
      </c>
      <c r="AO64" s="36">
        <v>1</v>
      </c>
      <c r="AP64" s="36">
        <v>2</v>
      </c>
      <c r="AQ64" s="36">
        <v>24</v>
      </c>
      <c r="AR64" s="36">
        <v>5</v>
      </c>
      <c r="AS64" s="36">
        <v>14</v>
      </c>
      <c r="AT64" s="36">
        <v>0</v>
      </c>
      <c r="AU64" s="36"/>
      <c r="AV64" s="36"/>
      <c r="AW64" s="36">
        <v>0</v>
      </c>
      <c r="AX64" s="76">
        <f t="shared" si="9"/>
        <v>38112</v>
      </c>
      <c r="AY64" s="57"/>
      <c r="AZ64" s="39">
        <v>47816</v>
      </c>
      <c r="BA64" s="77">
        <f t="shared" si="6"/>
        <v>8617</v>
      </c>
      <c r="BB64" s="38">
        <f t="shared" si="7"/>
        <v>8617</v>
      </c>
      <c r="BC64" s="78">
        <v>0</v>
      </c>
      <c r="BD64" s="37">
        <v>8617</v>
      </c>
      <c r="BE64" s="79">
        <v>0</v>
      </c>
      <c r="BF64" s="79">
        <v>0</v>
      </c>
      <c r="BG64" s="37">
        <v>3</v>
      </c>
      <c r="BH64" s="80">
        <v>-709</v>
      </c>
      <c r="BI64" s="57"/>
      <c r="BJ64" s="13"/>
      <c r="BK64" s="13"/>
      <c r="BL64" s="13"/>
      <c r="DI64" s="17"/>
      <c r="DJ64" s="17"/>
    </row>
    <row r="65" spans="1:114" s="15" customFormat="1" x14ac:dyDescent="0.3">
      <c r="A65" s="6" t="s">
        <v>76</v>
      </c>
      <c r="B65" s="10" t="s">
        <v>114</v>
      </c>
      <c r="C65" s="36">
        <f t="shared" si="8"/>
        <v>243808</v>
      </c>
      <c r="D65" s="75"/>
      <c r="E65" s="75"/>
      <c r="F65" s="75"/>
      <c r="G65" s="75"/>
      <c r="H65" s="75"/>
      <c r="I65" s="75"/>
      <c r="J65" s="75"/>
      <c r="K65" s="75"/>
      <c r="L65" s="38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139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69719</v>
      </c>
      <c r="Z65" s="36">
        <v>297</v>
      </c>
      <c r="AA65" s="36">
        <v>0</v>
      </c>
      <c r="AB65" s="36">
        <v>159</v>
      </c>
      <c r="AC65" s="36">
        <v>0</v>
      </c>
      <c r="AD65" s="36">
        <v>0</v>
      </c>
      <c r="AE65" s="36">
        <v>42</v>
      </c>
      <c r="AF65" s="36">
        <v>88177</v>
      </c>
      <c r="AG65" s="36">
        <v>0</v>
      </c>
      <c r="AH65" s="36">
        <v>0</v>
      </c>
      <c r="AI65" s="36">
        <v>186</v>
      </c>
      <c r="AJ65" s="36">
        <v>0</v>
      </c>
      <c r="AK65" s="36">
        <v>0</v>
      </c>
      <c r="AL65" s="36">
        <v>0</v>
      </c>
      <c r="AM65" s="36">
        <v>0</v>
      </c>
      <c r="AN65" s="36">
        <v>0</v>
      </c>
      <c r="AO65" s="36">
        <v>0</v>
      </c>
      <c r="AP65" s="36">
        <v>0</v>
      </c>
      <c r="AQ65" s="36">
        <v>0</v>
      </c>
      <c r="AR65" s="36">
        <v>0</v>
      </c>
      <c r="AS65" s="36">
        <v>0</v>
      </c>
      <c r="AT65" s="36">
        <v>0</v>
      </c>
      <c r="AU65" s="36"/>
      <c r="AV65" s="36"/>
      <c r="AW65" s="36">
        <v>0</v>
      </c>
      <c r="AX65" s="76">
        <f t="shared" si="9"/>
        <v>158719</v>
      </c>
      <c r="AY65" s="57"/>
      <c r="AZ65" s="39">
        <v>82132</v>
      </c>
      <c r="BA65" s="77">
        <f t="shared" si="6"/>
        <v>9647</v>
      </c>
      <c r="BB65" s="38">
        <f t="shared" si="7"/>
        <v>9647</v>
      </c>
      <c r="BC65" s="78">
        <v>0</v>
      </c>
      <c r="BD65" s="37">
        <v>9647</v>
      </c>
      <c r="BE65" s="79">
        <v>0</v>
      </c>
      <c r="BF65" s="79">
        <v>0</v>
      </c>
      <c r="BG65" s="37">
        <v>0</v>
      </c>
      <c r="BH65" s="80">
        <v>-6690</v>
      </c>
      <c r="BI65" s="57"/>
      <c r="BJ65" s="13"/>
      <c r="BK65" s="13"/>
      <c r="BL65" s="13"/>
      <c r="DI65" s="17"/>
      <c r="DJ65" s="17"/>
    </row>
    <row r="66" spans="1:114" s="15" customFormat="1" x14ac:dyDescent="0.3">
      <c r="A66" s="6" t="s">
        <v>77</v>
      </c>
      <c r="B66" s="10" t="s">
        <v>115</v>
      </c>
      <c r="C66" s="36">
        <f t="shared" si="8"/>
        <v>252292</v>
      </c>
      <c r="D66" s="75"/>
      <c r="E66" s="75"/>
      <c r="F66" s="75"/>
      <c r="G66" s="75"/>
      <c r="H66" s="75"/>
      <c r="I66" s="75"/>
      <c r="J66" s="75"/>
      <c r="K66" s="75"/>
      <c r="L66" s="38">
        <v>457</v>
      </c>
      <c r="M66" s="36">
        <v>9</v>
      </c>
      <c r="N66" s="36">
        <v>13</v>
      </c>
      <c r="O66" s="36">
        <v>72</v>
      </c>
      <c r="P66" s="36">
        <v>2898</v>
      </c>
      <c r="Q66" s="36">
        <v>1225</v>
      </c>
      <c r="R66" s="36">
        <v>1462</v>
      </c>
      <c r="S66" s="36">
        <v>0</v>
      </c>
      <c r="T66" s="36">
        <v>177</v>
      </c>
      <c r="U66" s="36">
        <v>779</v>
      </c>
      <c r="V66" s="36">
        <v>264</v>
      </c>
      <c r="W66" s="36">
        <v>40</v>
      </c>
      <c r="X66" s="36">
        <v>262</v>
      </c>
      <c r="Y66" s="36">
        <v>3154</v>
      </c>
      <c r="Z66" s="36">
        <v>42957</v>
      </c>
      <c r="AA66" s="36">
        <v>6</v>
      </c>
      <c r="AB66" s="36">
        <v>172</v>
      </c>
      <c r="AC66" s="36">
        <v>227</v>
      </c>
      <c r="AD66" s="36">
        <v>1831</v>
      </c>
      <c r="AE66" s="36">
        <v>1155</v>
      </c>
      <c r="AF66" s="36">
        <v>3322</v>
      </c>
      <c r="AG66" s="36">
        <v>1794</v>
      </c>
      <c r="AH66" s="36">
        <v>1577</v>
      </c>
      <c r="AI66" s="36">
        <v>1194</v>
      </c>
      <c r="AJ66" s="36">
        <v>1103</v>
      </c>
      <c r="AK66" s="36">
        <v>16</v>
      </c>
      <c r="AL66" s="36">
        <v>105</v>
      </c>
      <c r="AM66" s="36">
        <v>5276</v>
      </c>
      <c r="AN66" s="36">
        <v>896</v>
      </c>
      <c r="AO66" s="36">
        <v>151</v>
      </c>
      <c r="AP66" s="36">
        <v>481</v>
      </c>
      <c r="AQ66" s="36">
        <v>519</v>
      </c>
      <c r="AR66" s="36">
        <v>146</v>
      </c>
      <c r="AS66" s="36">
        <v>91</v>
      </c>
      <c r="AT66" s="36">
        <v>0</v>
      </c>
      <c r="AU66" s="36"/>
      <c r="AV66" s="36"/>
      <c r="AW66" s="36">
        <v>0</v>
      </c>
      <c r="AX66" s="76">
        <f t="shared" si="9"/>
        <v>73831</v>
      </c>
      <c r="AY66" s="57"/>
      <c r="AZ66" s="39">
        <v>67281</v>
      </c>
      <c r="BA66" s="77">
        <f t="shared" si="6"/>
        <v>6907</v>
      </c>
      <c r="BB66" s="38">
        <f t="shared" si="7"/>
        <v>6907</v>
      </c>
      <c r="BC66" s="78">
        <v>0</v>
      </c>
      <c r="BD66" s="37">
        <v>6907</v>
      </c>
      <c r="BE66" s="79">
        <v>0</v>
      </c>
      <c r="BF66" s="79">
        <v>0</v>
      </c>
      <c r="BG66" s="37">
        <v>89148</v>
      </c>
      <c r="BH66" s="80">
        <v>15125</v>
      </c>
      <c r="BI66" s="57"/>
      <c r="BJ66" s="13"/>
      <c r="BK66" s="13"/>
      <c r="BL66" s="13"/>
      <c r="DI66" s="17"/>
      <c r="DJ66" s="17"/>
    </row>
    <row r="67" spans="1:114" s="15" customFormat="1" x14ac:dyDescent="0.3">
      <c r="A67" s="6" t="s">
        <v>78</v>
      </c>
      <c r="B67" s="10" t="s">
        <v>116</v>
      </c>
      <c r="C67" s="36">
        <f t="shared" si="8"/>
        <v>281834</v>
      </c>
      <c r="D67" s="75"/>
      <c r="E67" s="75"/>
      <c r="F67" s="75"/>
      <c r="G67" s="75"/>
      <c r="H67" s="75"/>
      <c r="I67" s="75"/>
      <c r="J67" s="75"/>
      <c r="K67" s="75"/>
      <c r="L67" s="38">
        <v>30</v>
      </c>
      <c r="M67" s="36">
        <v>5</v>
      </c>
      <c r="N67" s="36">
        <v>2</v>
      </c>
      <c r="O67" s="36">
        <v>21</v>
      </c>
      <c r="P67" s="36">
        <v>1721</v>
      </c>
      <c r="Q67" s="36">
        <v>624</v>
      </c>
      <c r="R67" s="36">
        <v>1017</v>
      </c>
      <c r="S67" s="36">
        <v>0</v>
      </c>
      <c r="T67" s="36">
        <v>15</v>
      </c>
      <c r="U67" s="36">
        <v>4737</v>
      </c>
      <c r="V67" s="36">
        <v>243</v>
      </c>
      <c r="W67" s="36">
        <v>14</v>
      </c>
      <c r="X67" s="36">
        <v>199</v>
      </c>
      <c r="Y67" s="36">
        <v>2171</v>
      </c>
      <c r="Z67" s="36">
        <v>223</v>
      </c>
      <c r="AA67" s="36">
        <v>4604</v>
      </c>
      <c r="AB67" s="36">
        <v>101</v>
      </c>
      <c r="AC67" s="36">
        <v>9203</v>
      </c>
      <c r="AD67" s="36">
        <v>668</v>
      </c>
      <c r="AE67" s="36">
        <v>299</v>
      </c>
      <c r="AF67" s="36">
        <v>3440</v>
      </c>
      <c r="AG67" s="36">
        <v>1258</v>
      </c>
      <c r="AH67" s="36">
        <v>3045</v>
      </c>
      <c r="AI67" s="36">
        <v>550</v>
      </c>
      <c r="AJ67" s="36">
        <v>7982</v>
      </c>
      <c r="AK67" s="36">
        <v>265</v>
      </c>
      <c r="AL67" s="36">
        <v>704</v>
      </c>
      <c r="AM67" s="36">
        <v>4868</v>
      </c>
      <c r="AN67" s="36">
        <v>448</v>
      </c>
      <c r="AO67" s="36">
        <v>914</v>
      </c>
      <c r="AP67" s="36">
        <v>932</v>
      </c>
      <c r="AQ67" s="36">
        <v>1997</v>
      </c>
      <c r="AR67" s="36">
        <v>161</v>
      </c>
      <c r="AS67" s="36">
        <v>557</v>
      </c>
      <c r="AT67" s="36">
        <v>0</v>
      </c>
      <c r="AU67" s="36"/>
      <c r="AV67" s="36"/>
      <c r="AW67" s="36">
        <v>0</v>
      </c>
      <c r="AX67" s="76">
        <f t="shared" si="9"/>
        <v>53018</v>
      </c>
      <c r="AY67" s="57"/>
      <c r="AZ67" s="39">
        <v>78418</v>
      </c>
      <c r="BA67" s="77">
        <f t="shared" si="6"/>
        <v>30928</v>
      </c>
      <c r="BB67" s="38">
        <f t="shared" si="7"/>
        <v>30928</v>
      </c>
      <c r="BC67" s="78">
        <v>0</v>
      </c>
      <c r="BD67" s="37">
        <v>30928</v>
      </c>
      <c r="BE67" s="79">
        <v>0</v>
      </c>
      <c r="BF67" s="79">
        <v>0</v>
      </c>
      <c r="BG67" s="37">
        <v>140239</v>
      </c>
      <c r="BH67" s="80">
        <v>-20769</v>
      </c>
      <c r="BI67" s="57"/>
      <c r="BJ67" s="13"/>
      <c r="BK67" s="13"/>
      <c r="BL67" s="13"/>
      <c r="DI67" s="17"/>
      <c r="DJ67" s="17"/>
    </row>
    <row r="68" spans="1:114" s="15" customFormat="1" x14ac:dyDescent="0.3">
      <c r="A68" s="6" t="s">
        <v>79</v>
      </c>
      <c r="B68" s="10" t="s">
        <v>117</v>
      </c>
      <c r="C68" s="36">
        <f t="shared" si="8"/>
        <v>89246</v>
      </c>
      <c r="D68" s="75"/>
      <c r="E68" s="75"/>
      <c r="F68" s="75"/>
      <c r="G68" s="75"/>
      <c r="H68" s="75"/>
      <c r="I68" s="75"/>
      <c r="J68" s="75"/>
      <c r="K68" s="75"/>
      <c r="L68" s="38">
        <v>27</v>
      </c>
      <c r="M68" s="36">
        <v>5</v>
      </c>
      <c r="N68" s="36">
        <v>5</v>
      </c>
      <c r="O68" s="36">
        <v>15</v>
      </c>
      <c r="P68" s="36">
        <v>48</v>
      </c>
      <c r="Q68" s="36">
        <v>251</v>
      </c>
      <c r="R68" s="36">
        <v>752</v>
      </c>
      <c r="S68" s="36">
        <v>1</v>
      </c>
      <c r="T68" s="36">
        <v>1756</v>
      </c>
      <c r="U68" s="36">
        <v>3672</v>
      </c>
      <c r="V68" s="36">
        <v>192</v>
      </c>
      <c r="W68" s="36">
        <v>24</v>
      </c>
      <c r="X68" s="36">
        <v>8</v>
      </c>
      <c r="Y68" s="36">
        <v>1142</v>
      </c>
      <c r="Z68" s="36">
        <v>553</v>
      </c>
      <c r="AA68" s="36">
        <v>6</v>
      </c>
      <c r="AB68" s="36">
        <v>24</v>
      </c>
      <c r="AC68" s="36">
        <v>373</v>
      </c>
      <c r="AD68" s="36">
        <v>188</v>
      </c>
      <c r="AE68" s="36">
        <v>170</v>
      </c>
      <c r="AF68" s="36">
        <v>467</v>
      </c>
      <c r="AG68" s="36">
        <v>470</v>
      </c>
      <c r="AH68" s="36">
        <v>2071</v>
      </c>
      <c r="AI68" s="36">
        <v>4716</v>
      </c>
      <c r="AJ68" s="36">
        <v>1072</v>
      </c>
      <c r="AK68" s="36">
        <v>208</v>
      </c>
      <c r="AL68" s="36">
        <v>81</v>
      </c>
      <c r="AM68" s="36">
        <v>3940</v>
      </c>
      <c r="AN68" s="36">
        <v>227</v>
      </c>
      <c r="AO68" s="36">
        <v>2007</v>
      </c>
      <c r="AP68" s="36">
        <v>1414</v>
      </c>
      <c r="AQ68" s="36">
        <v>1598</v>
      </c>
      <c r="AR68" s="36">
        <v>134</v>
      </c>
      <c r="AS68" s="36">
        <v>2314</v>
      </c>
      <c r="AT68" s="36">
        <v>0</v>
      </c>
      <c r="AU68" s="36"/>
      <c r="AV68" s="36"/>
      <c r="AW68" s="36">
        <v>0</v>
      </c>
      <c r="AX68" s="76">
        <f t="shared" si="9"/>
        <v>29931</v>
      </c>
      <c r="AY68" s="57"/>
      <c r="AZ68" s="39">
        <v>13986</v>
      </c>
      <c r="BA68" s="77">
        <f t="shared" si="6"/>
        <v>23989</v>
      </c>
      <c r="BB68" s="38">
        <f t="shared" si="7"/>
        <v>23989</v>
      </c>
      <c r="BC68" s="78">
        <v>0</v>
      </c>
      <c r="BD68" s="37">
        <v>23989</v>
      </c>
      <c r="BE68" s="79">
        <v>0</v>
      </c>
      <c r="BF68" s="79">
        <v>0</v>
      </c>
      <c r="BG68" s="37">
        <v>23292</v>
      </c>
      <c r="BH68" s="80">
        <v>-1952</v>
      </c>
      <c r="BI68" s="57"/>
      <c r="BJ68" s="13"/>
      <c r="BK68" s="13"/>
      <c r="BL68" s="13"/>
      <c r="DI68" s="17"/>
      <c r="DJ68" s="17"/>
    </row>
    <row r="69" spans="1:114" s="15" customFormat="1" x14ac:dyDescent="0.3">
      <c r="A69" s="6" t="s">
        <v>80</v>
      </c>
      <c r="B69" s="10" t="s">
        <v>118</v>
      </c>
      <c r="C69" s="36">
        <f t="shared" si="8"/>
        <v>71159</v>
      </c>
      <c r="D69" s="75"/>
      <c r="E69" s="75"/>
      <c r="F69" s="75"/>
      <c r="G69" s="75"/>
      <c r="H69" s="75"/>
      <c r="I69" s="75"/>
      <c r="J69" s="75"/>
      <c r="K69" s="75"/>
      <c r="L69" s="38">
        <v>199</v>
      </c>
      <c r="M69" s="36">
        <v>1</v>
      </c>
      <c r="N69" s="36">
        <v>4</v>
      </c>
      <c r="O69" s="36">
        <v>24</v>
      </c>
      <c r="P69" s="36">
        <v>195</v>
      </c>
      <c r="Q69" s="36">
        <v>687</v>
      </c>
      <c r="R69" s="36">
        <v>197</v>
      </c>
      <c r="S69" s="36">
        <v>0</v>
      </c>
      <c r="T69" s="36">
        <v>74</v>
      </c>
      <c r="U69" s="36">
        <v>738</v>
      </c>
      <c r="V69" s="36">
        <v>147</v>
      </c>
      <c r="W69" s="36">
        <v>19</v>
      </c>
      <c r="X69" s="36">
        <v>117</v>
      </c>
      <c r="Y69" s="36">
        <v>3768</v>
      </c>
      <c r="Z69" s="36">
        <v>209</v>
      </c>
      <c r="AA69" s="36">
        <v>30</v>
      </c>
      <c r="AB69" s="36">
        <v>26</v>
      </c>
      <c r="AC69" s="36">
        <v>204</v>
      </c>
      <c r="AD69" s="36">
        <v>4934</v>
      </c>
      <c r="AE69" s="36">
        <v>403</v>
      </c>
      <c r="AF69" s="36">
        <v>2959</v>
      </c>
      <c r="AG69" s="36">
        <v>2990</v>
      </c>
      <c r="AH69" s="36">
        <v>8824</v>
      </c>
      <c r="AI69" s="36">
        <v>758</v>
      </c>
      <c r="AJ69" s="36">
        <v>9165</v>
      </c>
      <c r="AK69" s="36">
        <v>183</v>
      </c>
      <c r="AL69" s="36">
        <v>392</v>
      </c>
      <c r="AM69" s="36">
        <v>6237</v>
      </c>
      <c r="AN69" s="36">
        <v>896</v>
      </c>
      <c r="AO69" s="36">
        <v>43</v>
      </c>
      <c r="AP69" s="36">
        <v>762</v>
      </c>
      <c r="AQ69" s="36">
        <v>922</v>
      </c>
      <c r="AR69" s="36">
        <v>198</v>
      </c>
      <c r="AS69" s="36">
        <v>63</v>
      </c>
      <c r="AT69" s="36">
        <v>0</v>
      </c>
      <c r="AU69" s="36"/>
      <c r="AV69" s="36"/>
      <c r="AW69" s="36">
        <v>0</v>
      </c>
      <c r="AX69" s="76">
        <f t="shared" si="9"/>
        <v>46368</v>
      </c>
      <c r="AY69" s="57"/>
      <c r="AZ69" s="39">
        <v>4981</v>
      </c>
      <c r="BA69" s="77">
        <f t="shared" si="6"/>
        <v>1</v>
      </c>
      <c r="BB69" s="38">
        <f t="shared" si="7"/>
        <v>1</v>
      </c>
      <c r="BC69" s="78">
        <v>0</v>
      </c>
      <c r="BD69" s="37">
        <v>1</v>
      </c>
      <c r="BE69" s="79">
        <v>0</v>
      </c>
      <c r="BF69" s="79">
        <v>0</v>
      </c>
      <c r="BG69" s="37">
        <v>20139</v>
      </c>
      <c r="BH69" s="80">
        <v>-330</v>
      </c>
      <c r="BI69" s="57"/>
      <c r="BJ69" s="13"/>
      <c r="BK69" s="13"/>
      <c r="BL69" s="13"/>
      <c r="DI69" s="17"/>
      <c r="DJ69" s="17"/>
    </row>
    <row r="70" spans="1:114" s="15" customFormat="1" x14ac:dyDescent="0.3">
      <c r="A70" s="6" t="s">
        <v>81</v>
      </c>
      <c r="B70" s="10" t="s">
        <v>119</v>
      </c>
      <c r="C70" s="36">
        <f t="shared" si="8"/>
        <v>240533</v>
      </c>
      <c r="D70" s="75"/>
      <c r="E70" s="75"/>
      <c r="F70" s="75"/>
      <c r="G70" s="75"/>
      <c r="H70" s="75"/>
      <c r="I70" s="75"/>
      <c r="J70" s="75"/>
      <c r="K70" s="75"/>
      <c r="L70" s="38">
        <v>498</v>
      </c>
      <c r="M70" s="36">
        <v>3</v>
      </c>
      <c r="N70" s="36">
        <v>190</v>
      </c>
      <c r="O70" s="36">
        <v>44</v>
      </c>
      <c r="P70" s="36">
        <v>5174</v>
      </c>
      <c r="Q70" s="36">
        <v>3834</v>
      </c>
      <c r="R70" s="36">
        <v>2169</v>
      </c>
      <c r="S70" s="36">
        <v>0</v>
      </c>
      <c r="T70" s="36">
        <v>1364</v>
      </c>
      <c r="U70" s="36">
        <v>2367</v>
      </c>
      <c r="V70" s="36">
        <v>747</v>
      </c>
      <c r="W70" s="36">
        <v>168</v>
      </c>
      <c r="X70" s="36">
        <v>2494</v>
      </c>
      <c r="Y70" s="36">
        <v>8452</v>
      </c>
      <c r="Z70" s="36">
        <v>2976</v>
      </c>
      <c r="AA70" s="36">
        <v>545</v>
      </c>
      <c r="AB70" s="36">
        <v>403</v>
      </c>
      <c r="AC70" s="36">
        <v>1087</v>
      </c>
      <c r="AD70" s="36">
        <v>44870</v>
      </c>
      <c r="AE70" s="36">
        <v>4064</v>
      </c>
      <c r="AF70" s="36">
        <v>1380</v>
      </c>
      <c r="AG70" s="36">
        <v>12013</v>
      </c>
      <c r="AH70" s="36">
        <v>3031</v>
      </c>
      <c r="AI70" s="36">
        <v>5966</v>
      </c>
      <c r="AJ70" s="36">
        <v>4344</v>
      </c>
      <c r="AK70" s="36">
        <v>2151</v>
      </c>
      <c r="AL70" s="36">
        <v>432</v>
      </c>
      <c r="AM70" s="36">
        <v>6734</v>
      </c>
      <c r="AN70" s="36">
        <v>643</v>
      </c>
      <c r="AO70" s="36">
        <v>4352</v>
      </c>
      <c r="AP70" s="36">
        <v>3474</v>
      </c>
      <c r="AQ70" s="36">
        <v>2418</v>
      </c>
      <c r="AR70" s="36">
        <v>276</v>
      </c>
      <c r="AS70" s="36">
        <v>4124</v>
      </c>
      <c r="AT70" s="36">
        <v>0</v>
      </c>
      <c r="AU70" s="36"/>
      <c r="AV70" s="36"/>
      <c r="AW70" s="36">
        <v>0</v>
      </c>
      <c r="AX70" s="76">
        <f t="shared" si="9"/>
        <v>132787</v>
      </c>
      <c r="AY70" s="57"/>
      <c r="AZ70" s="39">
        <v>67090</v>
      </c>
      <c r="BA70" s="77">
        <f t="shared" si="6"/>
        <v>40656</v>
      </c>
      <c r="BB70" s="38">
        <f t="shared" si="7"/>
        <v>40607</v>
      </c>
      <c r="BC70" s="78">
        <v>317</v>
      </c>
      <c r="BD70" s="37">
        <v>40290</v>
      </c>
      <c r="BE70" s="79">
        <v>0</v>
      </c>
      <c r="BF70" s="79">
        <v>49</v>
      </c>
      <c r="BG70" s="37">
        <v>0</v>
      </c>
      <c r="BH70" s="80">
        <v>0</v>
      </c>
      <c r="BI70" s="57"/>
      <c r="BJ70" s="13"/>
      <c r="BK70" s="13"/>
      <c r="BL70" s="13"/>
      <c r="DI70" s="17"/>
      <c r="DJ70" s="17"/>
    </row>
    <row r="71" spans="1:114" s="15" customFormat="1" x14ac:dyDescent="0.3">
      <c r="A71" s="6" t="s">
        <v>82</v>
      </c>
      <c r="B71" s="10" t="s">
        <v>120</v>
      </c>
      <c r="C71" s="36">
        <f t="shared" si="8"/>
        <v>79465</v>
      </c>
      <c r="D71" s="75"/>
      <c r="E71" s="75"/>
      <c r="F71" s="75"/>
      <c r="G71" s="75"/>
      <c r="H71" s="75"/>
      <c r="I71" s="75"/>
      <c r="J71" s="75"/>
      <c r="K71" s="75"/>
      <c r="L71" s="38">
        <v>34</v>
      </c>
      <c r="M71" s="36">
        <v>0</v>
      </c>
      <c r="N71" s="36">
        <v>1</v>
      </c>
      <c r="O71" s="36">
        <v>0</v>
      </c>
      <c r="P71" s="36">
        <v>11</v>
      </c>
      <c r="Q71" s="36">
        <v>432</v>
      </c>
      <c r="R71" s="36">
        <v>993</v>
      </c>
      <c r="S71" s="36">
        <v>0</v>
      </c>
      <c r="T71" s="36">
        <v>324</v>
      </c>
      <c r="U71" s="36">
        <v>103</v>
      </c>
      <c r="V71" s="36">
        <v>273</v>
      </c>
      <c r="W71" s="36">
        <v>21</v>
      </c>
      <c r="X71" s="36">
        <v>141</v>
      </c>
      <c r="Y71" s="36">
        <v>305</v>
      </c>
      <c r="Z71" s="36">
        <v>39</v>
      </c>
      <c r="AA71" s="36">
        <v>23</v>
      </c>
      <c r="AB71" s="36">
        <v>288</v>
      </c>
      <c r="AC71" s="36">
        <v>11</v>
      </c>
      <c r="AD71" s="36">
        <v>100</v>
      </c>
      <c r="AE71" s="36">
        <v>21</v>
      </c>
      <c r="AF71" s="36">
        <v>689</v>
      </c>
      <c r="AG71" s="36">
        <v>1563</v>
      </c>
      <c r="AH71" s="36">
        <v>675</v>
      </c>
      <c r="AI71" s="36">
        <v>3202</v>
      </c>
      <c r="AJ71" s="36">
        <v>110</v>
      </c>
      <c r="AK71" s="36">
        <v>188</v>
      </c>
      <c r="AL71" s="36">
        <v>60</v>
      </c>
      <c r="AM71" s="36">
        <v>505</v>
      </c>
      <c r="AN71" s="36">
        <v>247</v>
      </c>
      <c r="AO71" s="36">
        <v>1362</v>
      </c>
      <c r="AP71" s="36">
        <v>1451</v>
      </c>
      <c r="AQ71" s="36">
        <v>594</v>
      </c>
      <c r="AR71" s="36">
        <v>3</v>
      </c>
      <c r="AS71" s="36">
        <v>4535</v>
      </c>
      <c r="AT71" s="36">
        <v>0</v>
      </c>
      <c r="AU71" s="36"/>
      <c r="AV71" s="36"/>
      <c r="AW71" s="36">
        <v>0</v>
      </c>
      <c r="AX71" s="76">
        <f t="shared" si="9"/>
        <v>18304</v>
      </c>
      <c r="AY71" s="57"/>
      <c r="AZ71" s="39">
        <v>0</v>
      </c>
      <c r="BA71" s="77">
        <f t="shared" si="6"/>
        <v>60654</v>
      </c>
      <c r="BB71" s="38">
        <f t="shared" si="7"/>
        <v>60651</v>
      </c>
      <c r="BC71" s="78">
        <v>27598</v>
      </c>
      <c r="BD71" s="37">
        <v>33053</v>
      </c>
      <c r="BE71" s="79">
        <v>0</v>
      </c>
      <c r="BF71" s="79">
        <v>3</v>
      </c>
      <c r="BG71" s="37">
        <v>0</v>
      </c>
      <c r="BH71" s="80">
        <v>507</v>
      </c>
      <c r="BI71" s="57"/>
      <c r="BJ71" s="13"/>
      <c r="BK71" s="13"/>
      <c r="BL71" s="13"/>
      <c r="DI71" s="17"/>
      <c r="DJ71" s="17"/>
    </row>
    <row r="72" spans="1:114" s="15" customFormat="1" x14ac:dyDescent="0.3">
      <c r="A72" s="6" t="s">
        <v>83</v>
      </c>
      <c r="B72" s="10" t="s">
        <v>121</v>
      </c>
      <c r="C72" s="36">
        <f t="shared" si="8"/>
        <v>299334</v>
      </c>
      <c r="D72" s="75"/>
      <c r="E72" s="75"/>
      <c r="F72" s="75"/>
      <c r="G72" s="75"/>
      <c r="H72" s="75"/>
      <c r="I72" s="75"/>
      <c r="J72" s="75"/>
      <c r="K72" s="75"/>
      <c r="L72" s="38">
        <v>84</v>
      </c>
      <c r="M72" s="36">
        <v>3</v>
      </c>
      <c r="N72" s="36">
        <v>2</v>
      </c>
      <c r="O72" s="36">
        <v>0</v>
      </c>
      <c r="P72" s="36">
        <v>901</v>
      </c>
      <c r="Q72" s="36">
        <v>431</v>
      </c>
      <c r="R72" s="36">
        <v>581</v>
      </c>
      <c r="S72" s="36">
        <v>0</v>
      </c>
      <c r="T72" s="36">
        <v>14</v>
      </c>
      <c r="U72" s="36">
        <v>272</v>
      </c>
      <c r="V72" s="36">
        <v>82</v>
      </c>
      <c r="W72" s="36">
        <v>100</v>
      </c>
      <c r="X72" s="36">
        <v>133</v>
      </c>
      <c r="Y72" s="36">
        <v>382</v>
      </c>
      <c r="Z72" s="36">
        <v>115</v>
      </c>
      <c r="AA72" s="36">
        <v>0</v>
      </c>
      <c r="AB72" s="36">
        <v>8</v>
      </c>
      <c r="AC72" s="36">
        <v>37</v>
      </c>
      <c r="AD72" s="36">
        <v>109</v>
      </c>
      <c r="AE72" s="36">
        <v>398</v>
      </c>
      <c r="AF72" s="36">
        <v>521</v>
      </c>
      <c r="AG72" s="36">
        <v>3700</v>
      </c>
      <c r="AH72" s="36">
        <v>1681</v>
      </c>
      <c r="AI72" s="36">
        <v>439</v>
      </c>
      <c r="AJ72" s="36">
        <v>2072</v>
      </c>
      <c r="AK72" s="36">
        <v>922</v>
      </c>
      <c r="AL72" s="36">
        <v>1682</v>
      </c>
      <c r="AM72" s="36">
        <v>2639</v>
      </c>
      <c r="AN72" s="36">
        <v>277</v>
      </c>
      <c r="AO72" s="36">
        <v>193</v>
      </c>
      <c r="AP72" s="36">
        <v>513</v>
      </c>
      <c r="AQ72" s="36">
        <v>455</v>
      </c>
      <c r="AR72" s="36">
        <v>82</v>
      </c>
      <c r="AS72" s="36">
        <v>91</v>
      </c>
      <c r="AT72" s="36">
        <v>0</v>
      </c>
      <c r="AU72" s="36"/>
      <c r="AV72" s="36"/>
      <c r="AW72" s="36">
        <v>0</v>
      </c>
      <c r="AX72" s="76">
        <f t="shared" si="9"/>
        <v>18919</v>
      </c>
      <c r="AY72" s="57"/>
      <c r="AZ72" s="39">
        <v>1122</v>
      </c>
      <c r="BA72" s="77">
        <f t="shared" si="6"/>
        <v>3883</v>
      </c>
      <c r="BB72" s="38">
        <f t="shared" si="7"/>
        <v>3883</v>
      </c>
      <c r="BC72" s="78">
        <v>0</v>
      </c>
      <c r="BD72" s="37">
        <v>3883</v>
      </c>
      <c r="BE72" s="79">
        <v>0</v>
      </c>
      <c r="BF72" s="79">
        <v>0</v>
      </c>
      <c r="BG72" s="37">
        <v>275750</v>
      </c>
      <c r="BH72" s="80">
        <v>-340</v>
      </c>
      <c r="BI72" s="57"/>
      <c r="BJ72" s="13"/>
      <c r="BK72" s="13"/>
      <c r="BL72" s="13"/>
      <c r="DI72" s="17"/>
      <c r="DJ72" s="17"/>
    </row>
    <row r="73" spans="1:114" s="15" customFormat="1" x14ac:dyDescent="0.3">
      <c r="A73" s="6" t="s">
        <v>84</v>
      </c>
      <c r="B73" s="10" t="s">
        <v>122</v>
      </c>
      <c r="C73" s="36">
        <f t="shared" si="8"/>
        <v>31796</v>
      </c>
      <c r="D73" s="75"/>
      <c r="E73" s="75"/>
      <c r="F73" s="75"/>
      <c r="G73" s="75"/>
      <c r="H73" s="75"/>
      <c r="I73" s="75"/>
      <c r="J73" s="75"/>
      <c r="K73" s="75"/>
      <c r="L73" s="38">
        <v>48</v>
      </c>
      <c r="M73" s="36">
        <v>0</v>
      </c>
      <c r="N73" s="36">
        <v>2</v>
      </c>
      <c r="O73" s="36">
        <v>5</v>
      </c>
      <c r="P73" s="36">
        <v>54</v>
      </c>
      <c r="Q73" s="36">
        <v>186</v>
      </c>
      <c r="R73" s="36">
        <v>86</v>
      </c>
      <c r="S73" s="36">
        <v>0</v>
      </c>
      <c r="T73" s="36">
        <v>0</v>
      </c>
      <c r="U73" s="36">
        <v>138</v>
      </c>
      <c r="V73" s="36">
        <v>38</v>
      </c>
      <c r="W73" s="36">
        <v>4</v>
      </c>
      <c r="X73" s="36">
        <v>54</v>
      </c>
      <c r="Y73" s="36">
        <v>1006</v>
      </c>
      <c r="Z73" s="36">
        <v>64</v>
      </c>
      <c r="AA73" s="36">
        <v>2</v>
      </c>
      <c r="AB73" s="36">
        <v>8</v>
      </c>
      <c r="AC73" s="36">
        <v>48</v>
      </c>
      <c r="AD73" s="36">
        <v>1318</v>
      </c>
      <c r="AE73" s="36">
        <v>106</v>
      </c>
      <c r="AF73" s="36">
        <v>471</v>
      </c>
      <c r="AG73" s="36">
        <v>958</v>
      </c>
      <c r="AH73" s="36">
        <v>8347</v>
      </c>
      <c r="AI73" s="36">
        <v>230</v>
      </c>
      <c r="AJ73" s="36">
        <v>2052</v>
      </c>
      <c r="AK73" s="36">
        <v>2851</v>
      </c>
      <c r="AL73" s="36">
        <v>641</v>
      </c>
      <c r="AM73" s="36">
        <v>1624</v>
      </c>
      <c r="AN73" s="36">
        <v>234</v>
      </c>
      <c r="AO73" s="36">
        <v>465</v>
      </c>
      <c r="AP73" s="36">
        <v>350</v>
      </c>
      <c r="AQ73" s="36">
        <v>264</v>
      </c>
      <c r="AR73" s="36">
        <v>63</v>
      </c>
      <c r="AS73" s="36">
        <v>78</v>
      </c>
      <c r="AT73" s="36">
        <v>0</v>
      </c>
      <c r="AU73" s="36"/>
      <c r="AV73" s="36"/>
      <c r="AW73" s="36">
        <v>0</v>
      </c>
      <c r="AX73" s="76">
        <f t="shared" si="9"/>
        <v>21795</v>
      </c>
      <c r="AY73" s="57"/>
      <c r="AZ73" s="39">
        <v>0</v>
      </c>
      <c r="BA73" s="77">
        <f t="shared" si="6"/>
        <v>10001</v>
      </c>
      <c r="BB73" s="38">
        <f t="shared" si="7"/>
        <v>10001</v>
      </c>
      <c r="BC73" s="78">
        <v>0</v>
      </c>
      <c r="BD73" s="37">
        <v>10001</v>
      </c>
      <c r="BE73" s="79">
        <v>0</v>
      </c>
      <c r="BF73" s="79">
        <v>0</v>
      </c>
      <c r="BG73" s="37">
        <v>0</v>
      </c>
      <c r="BH73" s="80">
        <v>0</v>
      </c>
      <c r="BI73" s="57"/>
      <c r="BJ73" s="13"/>
      <c r="BK73" s="13"/>
      <c r="BL73" s="13"/>
      <c r="DI73" s="17"/>
      <c r="DJ73" s="17"/>
    </row>
    <row r="74" spans="1:114" s="15" customFormat="1" x14ac:dyDescent="0.3">
      <c r="A74" s="6" t="s">
        <v>85</v>
      </c>
      <c r="B74" s="10" t="s">
        <v>123</v>
      </c>
      <c r="C74" s="36">
        <f t="shared" si="8"/>
        <v>357407</v>
      </c>
      <c r="D74" s="75"/>
      <c r="E74" s="75"/>
      <c r="F74" s="75"/>
      <c r="G74" s="75"/>
      <c r="H74" s="75"/>
      <c r="I74" s="75"/>
      <c r="J74" s="75"/>
      <c r="K74" s="75"/>
      <c r="L74" s="38">
        <v>1981</v>
      </c>
      <c r="M74" s="36">
        <v>288</v>
      </c>
      <c r="N74" s="36">
        <v>553</v>
      </c>
      <c r="O74" s="36">
        <v>42</v>
      </c>
      <c r="P74" s="36">
        <v>1286</v>
      </c>
      <c r="Q74" s="36">
        <v>7738</v>
      </c>
      <c r="R74" s="36">
        <v>4331</v>
      </c>
      <c r="S74" s="36">
        <v>0</v>
      </c>
      <c r="T74" s="36">
        <v>546</v>
      </c>
      <c r="U74" s="36">
        <v>1370</v>
      </c>
      <c r="V74" s="36">
        <v>9748</v>
      </c>
      <c r="W74" s="36">
        <v>350</v>
      </c>
      <c r="X74" s="36">
        <v>4375</v>
      </c>
      <c r="Y74" s="36">
        <v>16084</v>
      </c>
      <c r="Z74" s="36">
        <v>6257</v>
      </c>
      <c r="AA74" s="36">
        <v>927</v>
      </c>
      <c r="AB74" s="36">
        <v>2478</v>
      </c>
      <c r="AC74" s="36">
        <v>620</v>
      </c>
      <c r="AD74" s="36">
        <v>701</v>
      </c>
      <c r="AE74" s="36">
        <v>307</v>
      </c>
      <c r="AF74" s="36">
        <v>5974</v>
      </c>
      <c r="AG74" s="36">
        <v>59442</v>
      </c>
      <c r="AH74" s="36">
        <v>8835</v>
      </c>
      <c r="AI74" s="36">
        <v>1320</v>
      </c>
      <c r="AJ74" s="36">
        <v>3542</v>
      </c>
      <c r="AK74" s="36">
        <v>2608</v>
      </c>
      <c r="AL74" s="36">
        <v>526</v>
      </c>
      <c r="AM74" s="36">
        <v>13418</v>
      </c>
      <c r="AN74" s="36">
        <v>1564</v>
      </c>
      <c r="AO74" s="36">
        <v>3048</v>
      </c>
      <c r="AP74" s="36">
        <v>1671</v>
      </c>
      <c r="AQ74" s="36">
        <v>413</v>
      </c>
      <c r="AR74" s="36">
        <v>216</v>
      </c>
      <c r="AS74" s="36">
        <v>2457</v>
      </c>
      <c r="AT74" s="36">
        <v>0</v>
      </c>
      <c r="AU74" s="36"/>
      <c r="AV74" s="36"/>
      <c r="AW74" s="36">
        <v>0</v>
      </c>
      <c r="AX74" s="76">
        <f t="shared" si="9"/>
        <v>165016</v>
      </c>
      <c r="AY74" s="57"/>
      <c r="AZ74" s="39">
        <v>100322</v>
      </c>
      <c r="BA74" s="77">
        <f t="shared" si="6"/>
        <v>92069</v>
      </c>
      <c r="BB74" s="38">
        <f t="shared" si="7"/>
        <v>92069</v>
      </c>
      <c r="BC74" s="78">
        <v>0</v>
      </c>
      <c r="BD74" s="37">
        <v>92069</v>
      </c>
      <c r="BE74" s="79">
        <v>0</v>
      </c>
      <c r="BF74" s="79">
        <v>0</v>
      </c>
      <c r="BG74" s="37">
        <v>0</v>
      </c>
      <c r="BH74" s="80">
        <v>0</v>
      </c>
      <c r="BI74" s="57"/>
      <c r="BJ74" s="13"/>
      <c r="BK74" s="13"/>
      <c r="BL74" s="13"/>
      <c r="DI74" s="17"/>
      <c r="DJ74" s="17"/>
    </row>
    <row r="75" spans="1:114" s="15" customFormat="1" x14ac:dyDescent="0.3">
      <c r="A75" s="6" t="s">
        <v>86</v>
      </c>
      <c r="B75" s="10" t="s">
        <v>124</v>
      </c>
      <c r="C75" s="36">
        <f t="shared" si="8"/>
        <v>369461</v>
      </c>
      <c r="D75" s="75"/>
      <c r="E75" s="75"/>
      <c r="F75" s="75"/>
      <c r="G75" s="75"/>
      <c r="H75" s="75"/>
      <c r="I75" s="75"/>
      <c r="J75" s="75"/>
      <c r="K75" s="75"/>
      <c r="L75" s="38">
        <v>2376</v>
      </c>
      <c r="M75" s="36">
        <v>1</v>
      </c>
      <c r="N75" s="36">
        <v>20</v>
      </c>
      <c r="O75" s="36">
        <v>9</v>
      </c>
      <c r="P75" s="36">
        <v>960</v>
      </c>
      <c r="Q75" s="36">
        <v>542</v>
      </c>
      <c r="R75" s="36">
        <v>96</v>
      </c>
      <c r="S75" s="36">
        <v>0</v>
      </c>
      <c r="T75" s="36">
        <v>426</v>
      </c>
      <c r="U75" s="36">
        <v>51</v>
      </c>
      <c r="V75" s="36">
        <v>39</v>
      </c>
      <c r="W75" s="36">
        <v>29</v>
      </c>
      <c r="X75" s="36">
        <v>16</v>
      </c>
      <c r="Y75" s="36">
        <v>54</v>
      </c>
      <c r="Z75" s="36">
        <v>57</v>
      </c>
      <c r="AA75" s="36">
        <v>1</v>
      </c>
      <c r="AB75" s="36">
        <v>27</v>
      </c>
      <c r="AC75" s="36">
        <v>188</v>
      </c>
      <c r="AD75" s="36">
        <v>701</v>
      </c>
      <c r="AE75" s="36">
        <v>442</v>
      </c>
      <c r="AF75" s="36">
        <v>1023</v>
      </c>
      <c r="AG75" s="36">
        <v>3492</v>
      </c>
      <c r="AH75" s="36">
        <v>2422</v>
      </c>
      <c r="AI75" s="36">
        <v>174</v>
      </c>
      <c r="AJ75" s="36">
        <v>1202</v>
      </c>
      <c r="AK75" s="36">
        <v>809</v>
      </c>
      <c r="AL75" s="36">
        <v>500</v>
      </c>
      <c r="AM75" s="36">
        <v>10784</v>
      </c>
      <c r="AN75" s="36">
        <v>1219</v>
      </c>
      <c r="AO75" s="36">
        <v>3199</v>
      </c>
      <c r="AP75" s="36">
        <v>3255</v>
      </c>
      <c r="AQ75" s="36">
        <v>313</v>
      </c>
      <c r="AR75" s="36">
        <v>369</v>
      </c>
      <c r="AS75" s="36">
        <v>201</v>
      </c>
      <c r="AT75" s="36">
        <v>0</v>
      </c>
      <c r="AU75" s="36"/>
      <c r="AV75" s="36"/>
      <c r="AW75" s="36">
        <v>0</v>
      </c>
      <c r="AX75" s="76">
        <f t="shared" si="9"/>
        <v>34997</v>
      </c>
      <c r="AY75" s="57"/>
      <c r="AZ75" s="39">
        <v>8779</v>
      </c>
      <c r="BA75" s="77">
        <f t="shared" si="6"/>
        <v>325685</v>
      </c>
      <c r="BB75" s="38">
        <f t="shared" si="7"/>
        <v>325685</v>
      </c>
      <c r="BC75" s="78">
        <v>0</v>
      </c>
      <c r="BD75" s="37">
        <v>325685</v>
      </c>
      <c r="BE75" s="79">
        <v>0</v>
      </c>
      <c r="BF75" s="79">
        <v>0</v>
      </c>
      <c r="BG75" s="37">
        <v>0</v>
      </c>
      <c r="BH75" s="80">
        <v>0</v>
      </c>
      <c r="BI75" s="57"/>
      <c r="BJ75" s="13"/>
      <c r="BK75" s="13"/>
      <c r="BL75" s="13"/>
      <c r="DI75" s="17"/>
      <c r="DJ75" s="17"/>
    </row>
    <row r="76" spans="1:114" s="15" customFormat="1" x14ac:dyDescent="0.3">
      <c r="A76" s="6" t="s">
        <v>87</v>
      </c>
      <c r="B76" s="10" t="s">
        <v>125</v>
      </c>
      <c r="C76" s="36">
        <f t="shared" si="8"/>
        <v>310250</v>
      </c>
      <c r="D76" s="75"/>
      <c r="E76" s="75"/>
      <c r="F76" s="75"/>
      <c r="G76" s="75"/>
      <c r="H76" s="75"/>
      <c r="I76" s="75"/>
      <c r="J76" s="75"/>
      <c r="K76" s="75"/>
      <c r="L76" s="38">
        <v>210</v>
      </c>
      <c r="M76" s="36">
        <v>38</v>
      </c>
      <c r="N76" s="36">
        <v>151</v>
      </c>
      <c r="O76" s="36">
        <v>2</v>
      </c>
      <c r="P76" s="36">
        <v>640</v>
      </c>
      <c r="Q76" s="36">
        <v>1170</v>
      </c>
      <c r="R76" s="36">
        <v>224</v>
      </c>
      <c r="S76" s="36">
        <v>10</v>
      </c>
      <c r="T76" s="36">
        <v>696</v>
      </c>
      <c r="U76" s="36">
        <v>661</v>
      </c>
      <c r="V76" s="36">
        <v>338</v>
      </c>
      <c r="W76" s="36">
        <v>45</v>
      </c>
      <c r="X76" s="36">
        <v>76</v>
      </c>
      <c r="Y76" s="36">
        <v>1170</v>
      </c>
      <c r="Z76" s="36">
        <v>217</v>
      </c>
      <c r="AA76" s="36">
        <v>238</v>
      </c>
      <c r="AB76" s="36">
        <v>127</v>
      </c>
      <c r="AC76" s="36">
        <v>388</v>
      </c>
      <c r="AD76" s="36">
        <v>862</v>
      </c>
      <c r="AE76" s="36">
        <v>264</v>
      </c>
      <c r="AF76" s="36">
        <v>1658</v>
      </c>
      <c r="AG76" s="36">
        <v>18654</v>
      </c>
      <c r="AH76" s="36">
        <v>3894</v>
      </c>
      <c r="AI76" s="36">
        <v>5021</v>
      </c>
      <c r="AJ76" s="36">
        <v>9875</v>
      </c>
      <c r="AK76" s="36">
        <v>3460</v>
      </c>
      <c r="AL76" s="36">
        <v>422</v>
      </c>
      <c r="AM76" s="36">
        <v>26132</v>
      </c>
      <c r="AN76" s="36">
        <v>1933</v>
      </c>
      <c r="AO76" s="81">
        <f>8042+3000</f>
        <v>11042</v>
      </c>
      <c r="AP76" s="36">
        <v>2337</v>
      </c>
      <c r="AQ76" s="36">
        <v>1287</v>
      </c>
      <c r="AR76" s="36">
        <v>367</v>
      </c>
      <c r="AS76" s="36">
        <v>4013</v>
      </c>
      <c r="AT76" s="36">
        <v>0</v>
      </c>
      <c r="AU76" s="36"/>
      <c r="AV76" s="36"/>
      <c r="AW76" s="36">
        <v>0</v>
      </c>
      <c r="AX76" s="76">
        <f t="shared" si="9"/>
        <v>97622</v>
      </c>
      <c r="AY76" s="57"/>
      <c r="AZ76" s="39">
        <v>10748</v>
      </c>
      <c r="BA76" s="77">
        <f t="shared" si="6"/>
        <v>190580</v>
      </c>
      <c r="BB76" s="38">
        <f t="shared" si="7"/>
        <v>190580</v>
      </c>
      <c r="BC76" s="78">
        <v>0</v>
      </c>
      <c r="BD76" s="37">
        <v>190580</v>
      </c>
      <c r="BE76" s="79">
        <v>0</v>
      </c>
      <c r="BF76" s="79">
        <v>0</v>
      </c>
      <c r="BG76" s="37">
        <v>36297</v>
      </c>
      <c r="BH76" s="80">
        <v>-24997</v>
      </c>
      <c r="BI76" s="57"/>
      <c r="BJ76" s="13"/>
      <c r="BK76" s="13"/>
      <c r="BL76" s="13"/>
      <c r="DI76" s="17"/>
      <c r="DJ76" s="17"/>
    </row>
    <row r="77" spans="1:114" s="15" customFormat="1" x14ac:dyDescent="0.3">
      <c r="A77" s="6" t="s">
        <v>88</v>
      </c>
      <c r="B77" s="10" t="s">
        <v>126</v>
      </c>
      <c r="C77" s="36">
        <f t="shared" si="8"/>
        <v>139199</v>
      </c>
      <c r="D77" s="75"/>
      <c r="E77" s="75"/>
      <c r="F77" s="75"/>
      <c r="G77" s="75"/>
      <c r="H77" s="75"/>
      <c r="I77" s="75"/>
      <c r="J77" s="75"/>
      <c r="K77" s="75"/>
      <c r="L77" s="38">
        <v>240</v>
      </c>
      <c r="M77" s="36">
        <v>754</v>
      </c>
      <c r="N77" s="36">
        <v>38</v>
      </c>
      <c r="O77" s="36">
        <v>16</v>
      </c>
      <c r="P77" s="36">
        <v>359</v>
      </c>
      <c r="Q77" s="36">
        <v>1447</v>
      </c>
      <c r="R77" s="36">
        <v>870</v>
      </c>
      <c r="S77" s="36">
        <v>0</v>
      </c>
      <c r="T77" s="36">
        <v>65</v>
      </c>
      <c r="U77" s="36">
        <v>405</v>
      </c>
      <c r="V77" s="36">
        <v>371</v>
      </c>
      <c r="W77" s="36">
        <v>799</v>
      </c>
      <c r="X77" s="36">
        <v>629</v>
      </c>
      <c r="Y77" s="36">
        <v>662</v>
      </c>
      <c r="Z77" s="36">
        <v>800</v>
      </c>
      <c r="AA77" s="36">
        <v>6</v>
      </c>
      <c r="AB77" s="36">
        <v>1135</v>
      </c>
      <c r="AC77" s="36">
        <v>358</v>
      </c>
      <c r="AD77" s="36">
        <v>4629</v>
      </c>
      <c r="AE77" s="36">
        <v>396</v>
      </c>
      <c r="AF77" s="36">
        <v>2984</v>
      </c>
      <c r="AG77" s="36">
        <v>23707</v>
      </c>
      <c r="AH77" s="36">
        <v>12548</v>
      </c>
      <c r="AI77" s="36">
        <v>1987</v>
      </c>
      <c r="AJ77" s="36">
        <v>2278</v>
      </c>
      <c r="AK77" s="36">
        <v>10083</v>
      </c>
      <c r="AL77" s="36">
        <v>475</v>
      </c>
      <c r="AM77" s="36">
        <v>4928</v>
      </c>
      <c r="AN77" s="36">
        <v>1381</v>
      </c>
      <c r="AO77" s="36">
        <v>342</v>
      </c>
      <c r="AP77" s="36">
        <v>549</v>
      </c>
      <c r="AQ77" s="36">
        <v>273</v>
      </c>
      <c r="AR77" s="36">
        <v>302</v>
      </c>
      <c r="AS77" s="36">
        <v>401</v>
      </c>
      <c r="AT77" s="36">
        <v>0</v>
      </c>
      <c r="AU77" s="36"/>
      <c r="AV77" s="36"/>
      <c r="AW77" s="36">
        <v>0</v>
      </c>
      <c r="AX77" s="76">
        <f t="shared" si="9"/>
        <v>76217</v>
      </c>
      <c r="AY77" s="57"/>
      <c r="AZ77" s="39">
        <v>28820</v>
      </c>
      <c r="BA77" s="77">
        <f t="shared" si="6"/>
        <v>34162</v>
      </c>
      <c r="BB77" s="38">
        <f t="shared" si="7"/>
        <v>25174</v>
      </c>
      <c r="BC77" s="78">
        <v>0</v>
      </c>
      <c r="BD77" s="37">
        <v>25174</v>
      </c>
      <c r="BE77" s="79">
        <v>8988</v>
      </c>
      <c r="BF77" s="79">
        <v>0</v>
      </c>
      <c r="BG77" s="37">
        <v>0</v>
      </c>
      <c r="BH77" s="80">
        <v>0</v>
      </c>
      <c r="BI77" s="57"/>
      <c r="BJ77" s="13"/>
      <c r="BK77" s="13"/>
      <c r="BL77" s="13"/>
      <c r="DI77" s="17"/>
      <c r="DJ77" s="17"/>
    </row>
    <row r="78" spans="1:114" s="15" customFormat="1" x14ac:dyDescent="0.3">
      <c r="A78" s="6" t="s">
        <v>89</v>
      </c>
      <c r="B78" s="10" t="s">
        <v>127</v>
      </c>
      <c r="C78" s="36">
        <f t="shared" si="8"/>
        <v>221207</v>
      </c>
      <c r="D78" s="75"/>
      <c r="E78" s="75"/>
      <c r="F78" s="75"/>
      <c r="G78" s="75"/>
      <c r="H78" s="75"/>
      <c r="I78" s="75"/>
      <c r="J78" s="75"/>
      <c r="K78" s="75"/>
      <c r="L78" s="38">
        <v>8790</v>
      </c>
      <c r="M78" s="36">
        <v>2</v>
      </c>
      <c r="N78" s="36">
        <v>0</v>
      </c>
      <c r="O78" s="36">
        <v>14</v>
      </c>
      <c r="P78" s="36">
        <v>160</v>
      </c>
      <c r="Q78" s="36">
        <v>3570</v>
      </c>
      <c r="R78" s="36">
        <v>344</v>
      </c>
      <c r="S78" s="36">
        <v>0</v>
      </c>
      <c r="T78" s="36">
        <v>277</v>
      </c>
      <c r="U78" s="36">
        <v>267</v>
      </c>
      <c r="V78" s="36">
        <v>51</v>
      </c>
      <c r="W78" s="36">
        <v>69</v>
      </c>
      <c r="X78" s="36">
        <v>47</v>
      </c>
      <c r="Y78" s="36">
        <v>142</v>
      </c>
      <c r="Z78" s="36">
        <v>122</v>
      </c>
      <c r="AA78" s="36">
        <v>6</v>
      </c>
      <c r="AB78" s="36">
        <v>118</v>
      </c>
      <c r="AC78" s="36">
        <v>798</v>
      </c>
      <c r="AD78" s="36">
        <v>74</v>
      </c>
      <c r="AE78" s="36">
        <v>129</v>
      </c>
      <c r="AF78" s="36">
        <v>1228</v>
      </c>
      <c r="AG78" s="36">
        <v>9709</v>
      </c>
      <c r="AH78" s="36">
        <v>9753</v>
      </c>
      <c r="AI78" s="36">
        <v>1972</v>
      </c>
      <c r="AJ78" s="36">
        <v>5509</v>
      </c>
      <c r="AK78" s="36">
        <v>695</v>
      </c>
      <c r="AL78" s="36">
        <v>3678</v>
      </c>
      <c r="AM78" s="36">
        <v>9595</v>
      </c>
      <c r="AN78" s="36">
        <v>1206</v>
      </c>
      <c r="AO78" s="36">
        <v>963</v>
      </c>
      <c r="AP78" s="36">
        <v>558</v>
      </c>
      <c r="AQ78" s="36">
        <v>805</v>
      </c>
      <c r="AR78" s="36">
        <v>153</v>
      </c>
      <c r="AS78" s="36">
        <v>496</v>
      </c>
      <c r="AT78" s="36">
        <v>0</v>
      </c>
      <c r="AU78" s="36"/>
      <c r="AV78" s="36"/>
      <c r="AW78" s="36">
        <v>0</v>
      </c>
      <c r="AX78" s="76">
        <f t="shared" si="9"/>
        <v>61300</v>
      </c>
      <c r="AY78" s="57"/>
      <c r="AZ78" s="39">
        <v>0</v>
      </c>
      <c r="BA78" s="77">
        <f t="shared" si="6"/>
        <v>159907</v>
      </c>
      <c r="BB78" s="38">
        <f t="shared" si="7"/>
        <v>159907</v>
      </c>
      <c r="BC78" s="78">
        <v>112824</v>
      </c>
      <c r="BD78" s="37">
        <v>47083</v>
      </c>
      <c r="BE78" s="79">
        <v>0</v>
      </c>
      <c r="BF78" s="79">
        <v>0</v>
      </c>
      <c r="BG78" s="37">
        <v>0</v>
      </c>
      <c r="BH78" s="80">
        <v>0</v>
      </c>
      <c r="BI78" s="57"/>
      <c r="BJ78" s="13"/>
      <c r="BK78" s="13"/>
      <c r="BL78" s="13"/>
      <c r="DI78" s="17"/>
      <c r="DJ78" s="17"/>
    </row>
    <row r="79" spans="1:114" s="15" customFormat="1" x14ac:dyDescent="0.3">
      <c r="A79" s="6" t="s">
        <v>90</v>
      </c>
      <c r="B79" s="10" t="s">
        <v>128</v>
      </c>
      <c r="C79" s="36">
        <f t="shared" si="8"/>
        <v>453750</v>
      </c>
      <c r="D79" s="75"/>
      <c r="E79" s="75"/>
      <c r="F79" s="75"/>
      <c r="G79" s="75"/>
      <c r="H79" s="75"/>
      <c r="I79" s="75"/>
      <c r="J79" s="75"/>
      <c r="K79" s="75"/>
      <c r="L79" s="38">
        <v>1055</v>
      </c>
      <c r="M79" s="36">
        <v>1804</v>
      </c>
      <c r="N79" s="36">
        <v>125</v>
      </c>
      <c r="O79" s="36">
        <v>167</v>
      </c>
      <c r="P79" s="36">
        <v>7912</v>
      </c>
      <c r="Q79" s="36">
        <v>12673</v>
      </c>
      <c r="R79" s="36">
        <v>8795</v>
      </c>
      <c r="S79" s="36">
        <v>0</v>
      </c>
      <c r="T79" s="36">
        <v>618</v>
      </c>
      <c r="U79" s="36">
        <v>4821</v>
      </c>
      <c r="V79" s="36">
        <v>4467</v>
      </c>
      <c r="W79" s="36">
        <v>540</v>
      </c>
      <c r="X79" s="36">
        <v>1137</v>
      </c>
      <c r="Y79" s="36">
        <v>1874</v>
      </c>
      <c r="Z79" s="36">
        <v>2456</v>
      </c>
      <c r="AA79" s="36">
        <v>39</v>
      </c>
      <c r="AB79" s="36">
        <v>3240</v>
      </c>
      <c r="AC79" s="36">
        <v>10472</v>
      </c>
      <c r="AD79" s="36">
        <v>7057</v>
      </c>
      <c r="AE79" s="36">
        <v>4752</v>
      </c>
      <c r="AF79" s="36">
        <v>22713</v>
      </c>
      <c r="AG79" s="36">
        <v>25205</v>
      </c>
      <c r="AH79" s="36">
        <v>54944</v>
      </c>
      <c r="AI79" s="36">
        <v>9146</v>
      </c>
      <c r="AJ79" s="36">
        <v>47443</v>
      </c>
      <c r="AK79" s="36">
        <v>22495</v>
      </c>
      <c r="AL79" s="36">
        <v>3150</v>
      </c>
      <c r="AM79" s="36">
        <v>114712</v>
      </c>
      <c r="AN79" s="36">
        <v>24995</v>
      </c>
      <c r="AO79" s="36">
        <v>1093</v>
      </c>
      <c r="AP79" s="36">
        <v>7665</v>
      </c>
      <c r="AQ79" s="36">
        <v>10652</v>
      </c>
      <c r="AR79" s="36">
        <v>2667</v>
      </c>
      <c r="AS79" s="36">
        <v>5382</v>
      </c>
      <c r="AT79" s="36">
        <v>0</v>
      </c>
      <c r="AU79" s="36"/>
      <c r="AV79" s="36"/>
      <c r="AW79" s="36">
        <v>0</v>
      </c>
      <c r="AX79" s="76">
        <f t="shared" si="9"/>
        <v>426266</v>
      </c>
      <c r="AY79" s="57"/>
      <c r="AZ79" s="39">
        <v>20909</v>
      </c>
      <c r="BA79" s="77">
        <f t="shared" si="6"/>
        <v>3313</v>
      </c>
      <c r="BB79" s="38">
        <f t="shared" si="7"/>
        <v>3223</v>
      </c>
      <c r="BC79" s="78">
        <v>101</v>
      </c>
      <c r="BD79" s="37">
        <v>3122</v>
      </c>
      <c r="BE79" s="79">
        <v>0</v>
      </c>
      <c r="BF79" s="79">
        <v>90</v>
      </c>
      <c r="BG79" s="37">
        <v>3262</v>
      </c>
      <c r="BH79" s="80">
        <v>0</v>
      </c>
      <c r="BI79" s="57"/>
      <c r="BJ79" s="13"/>
      <c r="BK79" s="13"/>
      <c r="BL79" s="13"/>
      <c r="DI79" s="17"/>
      <c r="DJ79" s="17"/>
    </row>
    <row r="80" spans="1:114" s="15" customFormat="1" x14ac:dyDescent="0.3">
      <c r="A80" s="6" t="s">
        <v>91</v>
      </c>
      <c r="B80" s="10" t="s">
        <v>129</v>
      </c>
      <c r="C80" s="36">
        <f t="shared" si="8"/>
        <v>131756</v>
      </c>
      <c r="D80" s="75"/>
      <c r="E80" s="75"/>
      <c r="F80" s="75"/>
      <c r="G80" s="75"/>
      <c r="H80" s="75"/>
      <c r="I80" s="75"/>
      <c r="J80" s="75"/>
      <c r="K80" s="75"/>
      <c r="L80" s="38">
        <v>1490</v>
      </c>
      <c r="M80" s="36">
        <v>4</v>
      </c>
      <c r="N80" s="36">
        <v>406</v>
      </c>
      <c r="O80" s="36">
        <v>156</v>
      </c>
      <c r="P80" s="36">
        <v>1864</v>
      </c>
      <c r="Q80" s="36">
        <v>1245</v>
      </c>
      <c r="R80" s="36">
        <v>636</v>
      </c>
      <c r="S80" s="36">
        <v>0</v>
      </c>
      <c r="T80" s="36">
        <v>89</v>
      </c>
      <c r="U80" s="36">
        <v>670</v>
      </c>
      <c r="V80" s="36">
        <v>425</v>
      </c>
      <c r="W80" s="36">
        <v>206</v>
      </c>
      <c r="X80" s="36">
        <v>175</v>
      </c>
      <c r="Y80" s="36">
        <v>6383</v>
      </c>
      <c r="Z80" s="36">
        <v>297</v>
      </c>
      <c r="AA80" s="36">
        <v>2</v>
      </c>
      <c r="AB80" s="36">
        <v>1127</v>
      </c>
      <c r="AC80" s="36">
        <v>388</v>
      </c>
      <c r="AD80" s="36">
        <v>4275</v>
      </c>
      <c r="AE80" s="36">
        <v>847</v>
      </c>
      <c r="AF80" s="36">
        <v>14825</v>
      </c>
      <c r="AG80" s="36">
        <v>6156</v>
      </c>
      <c r="AH80" s="36">
        <v>18247</v>
      </c>
      <c r="AI80" s="36">
        <v>2037</v>
      </c>
      <c r="AJ80" s="36">
        <v>7657</v>
      </c>
      <c r="AK80" s="36">
        <v>5846</v>
      </c>
      <c r="AL80" s="36">
        <v>1036</v>
      </c>
      <c r="AM80" s="36">
        <v>31336</v>
      </c>
      <c r="AN80" s="36">
        <v>3243</v>
      </c>
      <c r="AO80" s="81">
        <f>6093-3000</f>
        <v>3093</v>
      </c>
      <c r="AP80" s="36">
        <v>2867</v>
      </c>
      <c r="AQ80" s="36">
        <v>1780</v>
      </c>
      <c r="AR80" s="36">
        <v>1220</v>
      </c>
      <c r="AS80" s="36">
        <v>327</v>
      </c>
      <c r="AT80" s="36">
        <v>0</v>
      </c>
      <c r="AU80" s="36"/>
      <c r="AV80" s="36"/>
      <c r="AW80" s="36">
        <v>0</v>
      </c>
      <c r="AX80" s="76">
        <f t="shared" si="9"/>
        <v>120355</v>
      </c>
      <c r="AY80" s="57"/>
      <c r="AZ80" s="39">
        <v>0</v>
      </c>
      <c r="BA80" s="77">
        <f t="shared" si="6"/>
        <v>11376</v>
      </c>
      <c r="BB80" s="38">
        <f t="shared" si="7"/>
        <v>10867</v>
      </c>
      <c r="BC80" s="78">
        <v>0</v>
      </c>
      <c r="BD80" s="37">
        <v>10867</v>
      </c>
      <c r="BE80" s="79">
        <v>509</v>
      </c>
      <c r="BF80" s="79">
        <v>0</v>
      </c>
      <c r="BG80" s="37">
        <v>25</v>
      </c>
      <c r="BH80" s="80">
        <v>0</v>
      </c>
      <c r="BI80" s="57"/>
      <c r="BJ80" s="13"/>
      <c r="BK80" s="13"/>
      <c r="BL80" s="13"/>
      <c r="DI80" s="17"/>
      <c r="DJ80" s="17"/>
    </row>
    <row r="81" spans="1:114" s="15" customFormat="1" x14ac:dyDescent="0.3">
      <c r="A81" s="6" t="s">
        <v>92</v>
      </c>
      <c r="B81" s="10" t="s">
        <v>130</v>
      </c>
      <c r="C81" s="36">
        <f t="shared" si="8"/>
        <v>257497</v>
      </c>
      <c r="D81" s="75"/>
      <c r="E81" s="75"/>
      <c r="F81" s="75"/>
      <c r="G81" s="75"/>
      <c r="H81" s="75"/>
      <c r="I81" s="75"/>
      <c r="J81" s="75"/>
      <c r="K81" s="75"/>
      <c r="L81" s="38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36">
        <v>0</v>
      </c>
      <c r="AG81" s="36">
        <v>0</v>
      </c>
      <c r="AH81" s="36">
        <v>0</v>
      </c>
      <c r="AI81" s="36">
        <v>0</v>
      </c>
      <c r="AJ81" s="36">
        <v>0</v>
      </c>
      <c r="AK81" s="36">
        <v>0</v>
      </c>
      <c r="AL81" s="36">
        <v>0</v>
      </c>
      <c r="AM81" s="36">
        <v>0</v>
      </c>
      <c r="AN81" s="36">
        <v>0</v>
      </c>
      <c r="AO81" s="36">
        <v>0</v>
      </c>
      <c r="AP81" s="36">
        <v>0</v>
      </c>
      <c r="AQ81" s="36">
        <v>0</v>
      </c>
      <c r="AR81" s="36">
        <v>0</v>
      </c>
      <c r="AS81" s="36">
        <v>0</v>
      </c>
      <c r="AT81" s="36">
        <v>0</v>
      </c>
      <c r="AU81" s="36"/>
      <c r="AV81" s="36"/>
      <c r="AW81" s="36">
        <v>0</v>
      </c>
      <c r="AX81" s="76">
        <f t="shared" si="9"/>
        <v>0</v>
      </c>
      <c r="AY81" s="57"/>
      <c r="AZ81" s="39">
        <v>0</v>
      </c>
      <c r="BA81" s="77">
        <f t="shared" si="6"/>
        <v>257497</v>
      </c>
      <c r="BB81" s="38">
        <f t="shared" si="7"/>
        <v>5330</v>
      </c>
      <c r="BC81" s="78">
        <v>0</v>
      </c>
      <c r="BD81" s="37">
        <v>5330</v>
      </c>
      <c r="BE81" s="79">
        <v>252167</v>
      </c>
      <c r="BF81" s="79">
        <v>0</v>
      </c>
      <c r="BG81" s="37">
        <v>0</v>
      </c>
      <c r="BH81" s="80">
        <v>0</v>
      </c>
      <c r="BI81" s="57"/>
      <c r="BJ81" s="13"/>
      <c r="BK81" s="13"/>
      <c r="BL81" s="13"/>
      <c r="DI81" s="17"/>
      <c r="DJ81" s="17"/>
    </row>
    <row r="82" spans="1:114" s="15" customFormat="1" x14ac:dyDescent="0.3">
      <c r="A82" s="6" t="s">
        <v>93</v>
      </c>
      <c r="B82" s="10" t="s">
        <v>131</v>
      </c>
      <c r="C82" s="36">
        <f t="shared" si="8"/>
        <v>161906</v>
      </c>
      <c r="D82" s="75"/>
      <c r="E82" s="75"/>
      <c r="F82" s="75"/>
      <c r="G82" s="75"/>
      <c r="H82" s="75"/>
      <c r="I82" s="75"/>
      <c r="J82" s="75"/>
      <c r="K82" s="75"/>
      <c r="L82" s="38">
        <v>1</v>
      </c>
      <c r="M82" s="36">
        <v>0</v>
      </c>
      <c r="N82" s="36">
        <v>2</v>
      </c>
      <c r="O82" s="36">
        <v>0</v>
      </c>
      <c r="P82" s="36">
        <v>132</v>
      </c>
      <c r="Q82" s="36">
        <v>97</v>
      </c>
      <c r="R82" s="36">
        <v>81</v>
      </c>
      <c r="S82" s="36">
        <v>0</v>
      </c>
      <c r="T82" s="36">
        <v>0</v>
      </c>
      <c r="U82" s="36">
        <v>111</v>
      </c>
      <c r="V82" s="36">
        <v>20</v>
      </c>
      <c r="W82" s="36">
        <v>0</v>
      </c>
      <c r="X82" s="36">
        <v>0</v>
      </c>
      <c r="Y82" s="36">
        <v>35</v>
      </c>
      <c r="Z82" s="36">
        <v>39</v>
      </c>
      <c r="AA82" s="36">
        <v>2</v>
      </c>
      <c r="AB82" s="36">
        <v>1</v>
      </c>
      <c r="AC82" s="36">
        <v>45</v>
      </c>
      <c r="AD82" s="36">
        <v>369</v>
      </c>
      <c r="AE82" s="36">
        <v>133</v>
      </c>
      <c r="AF82" s="36">
        <v>100</v>
      </c>
      <c r="AG82" s="36">
        <v>255</v>
      </c>
      <c r="AH82" s="36">
        <v>709</v>
      </c>
      <c r="AI82" s="36">
        <v>723</v>
      </c>
      <c r="AJ82" s="36">
        <v>826</v>
      </c>
      <c r="AK82" s="36">
        <v>670</v>
      </c>
      <c r="AL82" s="36">
        <v>0</v>
      </c>
      <c r="AM82" s="36">
        <v>2178</v>
      </c>
      <c r="AN82" s="36">
        <v>207</v>
      </c>
      <c r="AO82" s="36">
        <v>1969</v>
      </c>
      <c r="AP82" s="36">
        <v>1493</v>
      </c>
      <c r="AQ82" s="36">
        <v>1641</v>
      </c>
      <c r="AR82" s="36">
        <v>28</v>
      </c>
      <c r="AS82" s="36">
        <v>8</v>
      </c>
      <c r="AT82" s="36">
        <v>0</v>
      </c>
      <c r="AU82" s="36"/>
      <c r="AV82" s="36"/>
      <c r="AW82" s="36">
        <v>0</v>
      </c>
      <c r="AX82" s="76">
        <f t="shared" si="9"/>
        <v>11875</v>
      </c>
      <c r="AY82" s="57"/>
      <c r="AZ82" s="39">
        <v>560</v>
      </c>
      <c r="BA82" s="77">
        <f t="shared" si="6"/>
        <v>149471</v>
      </c>
      <c r="BB82" s="38">
        <f t="shared" si="7"/>
        <v>58691</v>
      </c>
      <c r="BC82" s="78">
        <v>6964</v>
      </c>
      <c r="BD82" s="37">
        <v>51727</v>
      </c>
      <c r="BE82" s="79">
        <v>87020</v>
      </c>
      <c r="BF82" s="79">
        <v>3760</v>
      </c>
      <c r="BG82" s="37">
        <v>0</v>
      </c>
      <c r="BH82" s="80">
        <v>0</v>
      </c>
      <c r="BI82" s="57"/>
      <c r="BJ82" s="13"/>
      <c r="BK82" s="13"/>
      <c r="BL82" s="13"/>
      <c r="DI82" s="17"/>
      <c r="DJ82" s="17"/>
    </row>
    <row r="83" spans="1:114" s="15" customFormat="1" x14ac:dyDescent="0.3">
      <c r="A83" s="6" t="s">
        <v>94</v>
      </c>
      <c r="B83" s="10" t="s">
        <v>132</v>
      </c>
      <c r="C83" s="36">
        <f t="shared" si="8"/>
        <v>100385</v>
      </c>
      <c r="D83" s="75"/>
      <c r="E83" s="75"/>
      <c r="F83" s="75"/>
      <c r="G83" s="75"/>
      <c r="H83" s="75"/>
      <c r="I83" s="75"/>
      <c r="J83" s="75"/>
      <c r="K83" s="75"/>
      <c r="L83" s="38">
        <v>0</v>
      </c>
      <c r="M83" s="36">
        <v>0</v>
      </c>
      <c r="N83" s="36">
        <v>0</v>
      </c>
      <c r="O83" s="36">
        <v>0</v>
      </c>
      <c r="P83" s="36">
        <v>0</v>
      </c>
      <c r="Q83" s="36">
        <v>22</v>
      </c>
      <c r="R83" s="36">
        <v>13</v>
      </c>
      <c r="S83" s="36">
        <v>0</v>
      </c>
      <c r="T83" s="36">
        <v>0</v>
      </c>
      <c r="U83" s="36">
        <v>53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36">
        <v>0</v>
      </c>
      <c r="AG83" s="36">
        <v>0</v>
      </c>
      <c r="AH83" s="36">
        <v>0</v>
      </c>
      <c r="AI83" s="36">
        <v>0</v>
      </c>
      <c r="AJ83" s="36">
        <v>33</v>
      </c>
      <c r="AK83" s="36">
        <v>0</v>
      </c>
      <c r="AL83" s="36">
        <v>0</v>
      </c>
      <c r="AM83" s="36">
        <v>0</v>
      </c>
      <c r="AN83" s="36">
        <v>0</v>
      </c>
      <c r="AO83" s="36">
        <v>1</v>
      </c>
      <c r="AP83" s="36">
        <v>0</v>
      </c>
      <c r="AQ83" s="36">
        <v>240</v>
      </c>
      <c r="AR83" s="36">
        <v>0</v>
      </c>
      <c r="AS83" s="36">
        <v>0</v>
      </c>
      <c r="AT83" s="36">
        <v>0</v>
      </c>
      <c r="AU83" s="36"/>
      <c r="AV83" s="36"/>
      <c r="AW83" s="36">
        <v>0</v>
      </c>
      <c r="AX83" s="76">
        <f t="shared" si="9"/>
        <v>362</v>
      </c>
      <c r="AY83" s="57"/>
      <c r="AZ83" s="39">
        <v>126</v>
      </c>
      <c r="BA83" s="77">
        <f t="shared" si="6"/>
        <v>99897</v>
      </c>
      <c r="BB83" s="38">
        <f t="shared" si="7"/>
        <v>72304</v>
      </c>
      <c r="BC83" s="78">
        <v>2466</v>
      </c>
      <c r="BD83" s="37">
        <v>69838</v>
      </c>
      <c r="BE83" s="79">
        <v>20423</v>
      </c>
      <c r="BF83" s="79">
        <v>7170</v>
      </c>
      <c r="BG83" s="37">
        <v>0</v>
      </c>
      <c r="BH83" s="80">
        <v>0</v>
      </c>
      <c r="BI83" s="57"/>
      <c r="BJ83" s="13"/>
      <c r="BK83" s="13"/>
      <c r="BL83" s="13"/>
      <c r="DI83" s="17"/>
      <c r="DJ83" s="17"/>
    </row>
    <row r="84" spans="1:114" s="15" customFormat="1" x14ac:dyDescent="0.3">
      <c r="A84" s="6" t="s">
        <v>95</v>
      </c>
      <c r="B84" s="10" t="s">
        <v>133</v>
      </c>
      <c r="C84" s="36">
        <f t="shared" si="8"/>
        <v>26048</v>
      </c>
      <c r="D84" s="75"/>
      <c r="E84" s="75"/>
      <c r="F84" s="75"/>
      <c r="G84" s="75"/>
      <c r="H84" s="75"/>
      <c r="I84" s="75"/>
      <c r="J84" s="75"/>
      <c r="K84" s="75"/>
      <c r="L84" s="38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  <c r="AE84" s="36">
        <v>0</v>
      </c>
      <c r="AF84" s="36">
        <v>0</v>
      </c>
      <c r="AG84" s="36">
        <v>0</v>
      </c>
      <c r="AH84" s="36">
        <v>0</v>
      </c>
      <c r="AI84" s="36">
        <v>233</v>
      </c>
      <c r="AJ84" s="36">
        <v>0</v>
      </c>
      <c r="AK84" s="36">
        <v>0</v>
      </c>
      <c r="AL84" s="36">
        <v>0</v>
      </c>
      <c r="AM84" s="36">
        <v>0</v>
      </c>
      <c r="AN84" s="36">
        <v>0</v>
      </c>
      <c r="AO84" s="36">
        <v>0</v>
      </c>
      <c r="AP84" s="36">
        <v>23</v>
      </c>
      <c r="AQ84" s="36">
        <v>0</v>
      </c>
      <c r="AR84" s="36">
        <v>0</v>
      </c>
      <c r="AS84" s="36">
        <v>102</v>
      </c>
      <c r="AT84" s="36">
        <v>0</v>
      </c>
      <c r="AU84" s="36"/>
      <c r="AV84" s="36"/>
      <c r="AW84" s="36">
        <v>0</v>
      </c>
      <c r="AX84" s="76">
        <f t="shared" si="9"/>
        <v>358</v>
      </c>
      <c r="AY84" s="57"/>
      <c r="AZ84" s="39">
        <v>109</v>
      </c>
      <c r="BA84" s="77">
        <f t="shared" si="6"/>
        <v>25581</v>
      </c>
      <c r="BB84" s="38">
        <f t="shared" si="7"/>
        <v>25152</v>
      </c>
      <c r="BC84" s="78">
        <v>0</v>
      </c>
      <c r="BD84" s="37">
        <v>25152</v>
      </c>
      <c r="BE84" s="79">
        <v>0</v>
      </c>
      <c r="BF84" s="79">
        <v>429</v>
      </c>
      <c r="BG84" s="37">
        <v>0</v>
      </c>
      <c r="BH84" s="80">
        <v>0</v>
      </c>
      <c r="BI84" s="57"/>
      <c r="BJ84" s="13"/>
      <c r="BK84" s="13"/>
      <c r="BL84" s="13"/>
      <c r="DI84" s="17"/>
      <c r="DJ84" s="17"/>
    </row>
    <row r="85" spans="1:114" s="15" customFormat="1" x14ac:dyDescent="0.3">
      <c r="A85" s="6" t="s">
        <v>96</v>
      </c>
      <c r="B85" s="10" t="s">
        <v>134</v>
      </c>
      <c r="C85" s="36">
        <f t="shared" si="8"/>
        <v>93696</v>
      </c>
      <c r="D85" s="75"/>
      <c r="E85" s="75"/>
      <c r="F85" s="75"/>
      <c r="G85" s="75"/>
      <c r="H85" s="75"/>
      <c r="I85" s="75"/>
      <c r="J85" s="75"/>
      <c r="K85" s="75"/>
      <c r="L85" s="38">
        <v>2</v>
      </c>
      <c r="M85" s="36">
        <v>0</v>
      </c>
      <c r="N85" s="36">
        <v>0</v>
      </c>
      <c r="O85" s="36">
        <v>0</v>
      </c>
      <c r="P85" s="36">
        <v>25</v>
      </c>
      <c r="Q85" s="36">
        <v>39</v>
      </c>
      <c r="R85" s="36">
        <v>426</v>
      </c>
      <c r="S85" s="36">
        <v>3</v>
      </c>
      <c r="T85" s="36">
        <v>35</v>
      </c>
      <c r="U85" s="36">
        <v>246</v>
      </c>
      <c r="V85" s="36">
        <v>399</v>
      </c>
      <c r="W85" s="36">
        <v>0</v>
      </c>
      <c r="X85" s="36">
        <v>4</v>
      </c>
      <c r="Y85" s="36">
        <v>27</v>
      </c>
      <c r="Z85" s="36">
        <v>29</v>
      </c>
      <c r="AA85" s="36">
        <v>2</v>
      </c>
      <c r="AB85" s="36">
        <v>33</v>
      </c>
      <c r="AC85" s="36">
        <v>12</v>
      </c>
      <c r="AD85" s="36">
        <v>34</v>
      </c>
      <c r="AE85" s="36">
        <v>13</v>
      </c>
      <c r="AF85" s="36">
        <v>13</v>
      </c>
      <c r="AG85" s="36">
        <v>61</v>
      </c>
      <c r="AH85" s="36">
        <v>71</v>
      </c>
      <c r="AI85" s="36">
        <v>1242</v>
      </c>
      <c r="AJ85" s="36">
        <v>43</v>
      </c>
      <c r="AK85" s="36">
        <v>1025</v>
      </c>
      <c r="AL85" s="36">
        <v>12</v>
      </c>
      <c r="AM85" s="36">
        <v>13</v>
      </c>
      <c r="AN85" s="36">
        <v>35</v>
      </c>
      <c r="AO85" s="36">
        <v>203</v>
      </c>
      <c r="AP85" s="36">
        <v>3</v>
      </c>
      <c r="AQ85" s="36">
        <v>13</v>
      </c>
      <c r="AR85" s="36">
        <v>216</v>
      </c>
      <c r="AS85" s="36">
        <v>605</v>
      </c>
      <c r="AT85" s="36">
        <v>0</v>
      </c>
      <c r="AU85" s="36"/>
      <c r="AV85" s="36"/>
      <c r="AW85" s="36">
        <v>0</v>
      </c>
      <c r="AX85" s="76">
        <f t="shared" si="9"/>
        <v>4884</v>
      </c>
      <c r="AY85" s="57"/>
      <c r="AZ85" s="39">
        <v>0</v>
      </c>
      <c r="BA85" s="77">
        <f t="shared" si="6"/>
        <v>88812</v>
      </c>
      <c r="BB85" s="38">
        <f t="shared" si="7"/>
        <v>47399</v>
      </c>
      <c r="BC85" s="78">
        <v>0</v>
      </c>
      <c r="BD85" s="37">
        <v>47399</v>
      </c>
      <c r="BE85" s="79">
        <v>0</v>
      </c>
      <c r="BF85" s="79">
        <v>41413</v>
      </c>
      <c r="BG85" s="37">
        <v>0</v>
      </c>
      <c r="BH85" s="80">
        <v>0</v>
      </c>
      <c r="BI85" s="57"/>
      <c r="BJ85" s="13"/>
      <c r="BK85" s="13"/>
      <c r="BL85" s="13"/>
      <c r="DI85" s="17"/>
      <c r="DJ85" s="17"/>
    </row>
    <row r="86" spans="1:114" s="15" customFormat="1" x14ac:dyDescent="0.3">
      <c r="A86" s="6" t="s">
        <v>97</v>
      </c>
      <c r="B86" s="10" t="s">
        <v>135</v>
      </c>
      <c r="C86" s="36">
        <f t="shared" si="8"/>
        <v>5459</v>
      </c>
      <c r="D86" s="75"/>
      <c r="E86" s="75"/>
      <c r="F86" s="75"/>
      <c r="G86" s="75"/>
      <c r="H86" s="75"/>
      <c r="I86" s="75"/>
      <c r="J86" s="75"/>
      <c r="K86" s="75"/>
      <c r="L86" s="38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  <c r="AE86" s="36">
        <v>0</v>
      </c>
      <c r="AF86" s="36">
        <v>0</v>
      </c>
      <c r="AG86" s="36">
        <v>0</v>
      </c>
      <c r="AH86" s="36">
        <v>0</v>
      </c>
      <c r="AI86" s="36">
        <v>0</v>
      </c>
      <c r="AJ86" s="36">
        <v>0</v>
      </c>
      <c r="AK86" s="36">
        <v>0</v>
      </c>
      <c r="AL86" s="36">
        <v>0</v>
      </c>
      <c r="AM86" s="36">
        <v>0</v>
      </c>
      <c r="AN86" s="36">
        <v>0</v>
      </c>
      <c r="AO86" s="36">
        <v>0</v>
      </c>
      <c r="AP86" s="36">
        <v>0</v>
      </c>
      <c r="AQ86" s="36">
        <v>0</v>
      </c>
      <c r="AR86" s="36">
        <v>0</v>
      </c>
      <c r="AS86" s="36">
        <v>0</v>
      </c>
      <c r="AT86" s="36">
        <v>0</v>
      </c>
      <c r="AU86" s="36"/>
      <c r="AV86" s="36"/>
      <c r="AW86" s="36">
        <v>0</v>
      </c>
      <c r="AX86" s="76">
        <f t="shared" si="9"/>
        <v>0</v>
      </c>
      <c r="AY86" s="57"/>
      <c r="AZ86" s="39">
        <v>0</v>
      </c>
      <c r="BA86" s="77">
        <f t="shared" si="6"/>
        <v>5459</v>
      </c>
      <c r="BB86" s="38">
        <f t="shared" si="7"/>
        <v>5459</v>
      </c>
      <c r="BC86" s="78">
        <v>5459</v>
      </c>
      <c r="BD86" s="37">
        <v>0</v>
      </c>
      <c r="BE86" s="79">
        <v>0</v>
      </c>
      <c r="BF86" s="79">
        <v>0</v>
      </c>
      <c r="BG86" s="37">
        <v>0</v>
      </c>
      <c r="BH86" s="80">
        <v>0</v>
      </c>
      <c r="BI86" s="57"/>
      <c r="BJ86" s="13"/>
      <c r="BK86" s="13"/>
      <c r="BL86" s="13"/>
      <c r="DI86" s="17"/>
      <c r="DJ86" s="17"/>
    </row>
    <row r="87" spans="1:114" s="15" customFormat="1" x14ac:dyDescent="0.3">
      <c r="A87" s="6" t="s">
        <v>98</v>
      </c>
      <c r="B87" s="10" t="s">
        <v>136</v>
      </c>
      <c r="C87" s="36">
        <f t="shared" si="8"/>
        <v>0</v>
      </c>
      <c r="D87" s="75"/>
      <c r="E87" s="75"/>
      <c r="F87" s="75"/>
      <c r="G87" s="75"/>
      <c r="H87" s="75"/>
      <c r="I87" s="75"/>
      <c r="J87" s="75"/>
      <c r="K87" s="75"/>
      <c r="L87" s="38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  <c r="AE87" s="36">
        <v>0</v>
      </c>
      <c r="AF87" s="36">
        <v>0</v>
      </c>
      <c r="AG87" s="36">
        <v>0</v>
      </c>
      <c r="AH87" s="36">
        <v>0</v>
      </c>
      <c r="AI87" s="36">
        <v>0</v>
      </c>
      <c r="AJ87" s="36">
        <v>0</v>
      </c>
      <c r="AK87" s="36">
        <v>0</v>
      </c>
      <c r="AL87" s="36">
        <v>0</v>
      </c>
      <c r="AM87" s="36">
        <v>0</v>
      </c>
      <c r="AN87" s="36">
        <v>0</v>
      </c>
      <c r="AO87" s="36">
        <v>0</v>
      </c>
      <c r="AP87" s="36">
        <v>0</v>
      </c>
      <c r="AQ87" s="36">
        <v>0</v>
      </c>
      <c r="AR87" s="36">
        <v>0</v>
      </c>
      <c r="AS87" s="36">
        <v>0</v>
      </c>
      <c r="AT87" s="36">
        <v>0</v>
      </c>
      <c r="AU87" s="36"/>
      <c r="AV87" s="36"/>
      <c r="AW87" s="36">
        <v>0</v>
      </c>
      <c r="AX87" s="76">
        <f t="shared" si="9"/>
        <v>0</v>
      </c>
      <c r="AY87" s="57"/>
      <c r="AZ87" s="39">
        <v>0</v>
      </c>
      <c r="BA87" s="77">
        <f t="shared" si="6"/>
        <v>0</v>
      </c>
      <c r="BB87" s="38">
        <f t="shared" si="7"/>
        <v>0</v>
      </c>
      <c r="BC87" s="78">
        <v>0</v>
      </c>
      <c r="BD87" s="37">
        <v>0</v>
      </c>
      <c r="BE87" s="79">
        <v>0</v>
      </c>
      <c r="BF87" s="79">
        <v>0</v>
      </c>
      <c r="BG87" s="37">
        <v>0</v>
      </c>
      <c r="BH87" s="80">
        <v>0</v>
      </c>
      <c r="BI87" s="57"/>
      <c r="BJ87" s="13"/>
      <c r="BK87" s="13"/>
      <c r="BL87" s="13"/>
      <c r="DI87" s="17"/>
      <c r="DJ87" s="17"/>
    </row>
    <row r="88" spans="1:114" s="15" customFormat="1" x14ac:dyDescent="0.3">
      <c r="A88" s="6" t="s">
        <v>99</v>
      </c>
      <c r="B88" s="10" t="s">
        <v>51</v>
      </c>
      <c r="C88" s="36">
        <f t="shared" si="8"/>
        <v>21932</v>
      </c>
      <c r="D88" s="75"/>
      <c r="E88" s="75"/>
      <c r="F88" s="75"/>
      <c r="G88" s="75"/>
      <c r="H88" s="75"/>
      <c r="I88" s="75"/>
      <c r="J88" s="75"/>
      <c r="K88" s="75"/>
      <c r="L88" s="38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  <c r="AG88" s="36">
        <v>0</v>
      </c>
      <c r="AH88" s="36">
        <v>0</v>
      </c>
      <c r="AI88" s="36">
        <v>0</v>
      </c>
      <c r="AJ88" s="36">
        <v>0</v>
      </c>
      <c r="AK88" s="36">
        <v>0</v>
      </c>
      <c r="AL88" s="36">
        <v>0</v>
      </c>
      <c r="AM88" s="36">
        <v>0</v>
      </c>
      <c r="AN88" s="36">
        <v>0</v>
      </c>
      <c r="AO88" s="36">
        <v>0</v>
      </c>
      <c r="AP88" s="36">
        <v>0</v>
      </c>
      <c r="AQ88" s="36">
        <v>0</v>
      </c>
      <c r="AR88" s="36">
        <v>0</v>
      </c>
      <c r="AS88" s="36">
        <v>0</v>
      </c>
      <c r="AT88" s="36">
        <v>0</v>
      </c>
      <c r="AU88" s="36"/>
      <c r="AV88" s="36"/>
      <c r="AW88" s="36">
        <v>0</v>
      </c>
      <c r="AX88" s="76">
        <f t="shared" si="9"/>
        <v>0</v>
      </c>
      <c r="AY88" s="57"/>
      <c r="AZ88" s="39">
        <v>61284</v>
      </c>
      <c r="BA88" s="77">
        <f t="shared" si="6"/>
        <v>-39352</v>
      </c>
      <c r="BB88" s="38">
        <f t="shared" si="7"/>
        <v>-39352</v>
      </c>
      <c r="BC88" s="78">
        <v>0</v>
      </c>
      <c r="BD88" s="37">
        <v>-39352</v>
      </c>
      <c r="BE88" s="79">
        <v>0</v>
      </c>
      <c r="BF88" s="79">
        <v>0</v>
      </c>
      <c r="BG88" s="37">
        <v>0</v>
      </c>
      <c r="BH88" s="80">
        <v>0</v>
      </c>
      <c r="BI88" s="57"/>
      <c r="BJ88" s="13"/>
      <c r="BK88" s="13"/>
      <c r="BL88" s="13"/>
      <c r="DI88" s="17"/>
      <c r="DJ88" s="17"/>
    </row>
    <row r="89" spans="1:114" s="15" customFormat="1" ht="12" thickBot="1" x14ac:dyDescent="0.35">
      <c r="A89" s="6" t="s">
        <v>100</v>
      </c>
      <c r="B89" s="10" t="s">
        <v>137</v>
      </c>
      <c r="C89" s="36">
        <f t="shared" si="8"/>
        <v>0</v>
      </c>
      <c r="D89" s="75"/>
      <c r="E89" s="75"/>
      <c r="F89" s="75"/>
      <c r="G89" s="75"/>
      <c r="H89" s="75"/>
      <c r="I89" s="75"/>
      <c r="J89" s="75"/>
      <c r="K89" s="75"/>
      <c r="L89" s="38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36">
        <v>0</v>
      </c>
      <c r="AG89" s="36">
        <v>0</v>
      </c>
      <c r="AH89" s="36">
        <v>0</v>
      </c>
      <c r="AI89" s="36">
        <v>0</v>
      </c>
      <c r="AJ89" s="36">
        <v>0</v>
      </c>
      <c r="AK89" s="36">
        <v>0</v>
      </c>
      <c r="AL89" s="36">
        <v>0</v>
      </c>
      <c r="AM89" s="36">
        <v>0</v>
      </c>
      <c r="AN89" s="36">
        <v>0</v>
      </c>
      <c r="AO89" s="36">
        <v>0</v>
      </c>
      <c r="AP89" s="36">
        <v>0</v>
      </c>
      <c r="AQ89" s="36">
        <v>0</v>
      </c>
      <c r="AR89" s="36">
        <v>0</v>
      </c>
      <c r="AS89" s="36">
        <v>0</v>
      </c>
      <c r="AT89" s="36">
        <v>0</v>
      </c>
      <c r="AU89" s="36"/>
      <c r="AV89" s="36"/>
      <c r="AW89" s="36">
        <v>0</v>
      </c>
      <c r="AX89" s="76">
        <f t="shared" si="9"/>
        <v>0</v>
      </c>
      <c r="AY89" s="57"/>
      <c r="AZ89" s="39">
        <v>0</v>
      </c>
      <c r="BA89" s="77">
        <f t="shared" si="6"/>
        <v>0</v>
      </c>
      <c r="BB89" s="38">
        <f t="shared" si="7"/>
        <v>0</v>
      </c>
      <c r="BC89" s="78">
        <v>0</v>
      </c>
      <c r="BD89" s="37">
        <v>0</v>
      </c>
      <c r="BE89" s="79">
        <v>0</v>
      </c>
      <c r="BF89" s="79">
        <v>0</v>
      </c>
      <c r="BG89" s="37">
        <v>0</v>
      </c>
      <c r="BH89" s="80">
        <v>0</v>
      </c>
      <c r="BI89" s="57"/>
      <c r="BJ89" s="13"/>
      <c r="BK89" s="13"/>
      <c r="BL89" s="13"/>
      <c r="DI89" s="17"/>
      <c r="DJ89" s="17"/>
    </row>
    <row r="90" spans="1:114" s="15" customFormat="1" ht="12.5" thickTop="1" thickBot="1" x14ac:dyDescent="0.35">
      <c r="A90" s="13"/>
      <c r="B90" s="82" t="s">
        <v>156</v>
      </c>
      <c r="C90" s="46">
        <f>SUM(C52:C89)</f>
        <v>7592172</v>
      </c>
      <c r="D90" s="46">
        <f t="shared" ref="D90:BI90" si="10">SUM(D52:D89)</f>
        <v>0</v>
      </c>
      <c r="E90" s="46">
        <f t="shared" si="10"/>
        <v>0</v>
      </c>
      <c r="F90" s="46">
        <f t="shared" si="10"/>
        <v>0</v>
      </c>
      <c r="G90" s="46">
        <f t="shared" si="10"/>
        <v>0</v>
      </c>
      <c r="H90" s="46">
        <f t="shared" si="10"/>
        <v>0</v>
      </c>
      <c r="I90" s="46">
        <f t="shared" si="10"/>
        <v>0</v>
      </c>
      <c r="J90" s="46">
        <f t="shared" si="10"/>
        <v>0</v>
      </c>
      <c r="K90" s="83">
        <f t="shared" si="10"/>
        <v>0</v>
      </c>
      <c r="L90" s="46">
        <f t="shared" si="10"/>
        <v>207357</v>
      </c>
      <c r="M90" s="46">
        <f t="shared" si="10"/>
        <v>47039</v>
      </c>
      <c r="N90" s="46">
        <f t="shared" si="10"/>
        <v>3737</v>
      </c>
      <c r="O90" s="46">
        <f t="shared" si="10"/>
        <v>2160</v>
      </c>
      <c r="P90" s="46">
        <f t="shared" si="10"/>
        <v>37486</v>
      </c>
      <c r="Q90" s="46">
        <f t="shared" si="10"/>
        <v>367347</v>
      </c>
      <c r="R90" s="46">
        <f t="shared" si="10"/>
        <v>71477</v>
      </c>
      <c r="S90" s="46">
        <f t="shared" si="10"/>
        <v>14</v>
      </c>
      <c r="T90" s="46">
        <f t="shared" si="10"/>
        <v>67883</v>
      </c>
      <c r="U90" s="46">
        <f t="shared" si="10"/>
        <v>68940</v>
      </c>
      <c r="V90" s="46">
        <f t="shared" si="10"/>
        <v>67302</v>
      </c>
      <c r="W90" s="46">
        <f t="shared" si="10"/>
        <v>5361</v>
      </c>
      <c r="X90" s="46">
        <f t="shared" si="10"/>
        <v>45999</v>
      </c>
      <c r="Y90" s="46">
        <f t="shared" si="10"/>
        <v>136613</v>
      </c>
      <c r="Z90" s="46">
        <f t="shared" si="10"/>
        <v>59869</v>
      </c>
      <c r="AA90" s="46">
        <f t="shared" si="10"/>
        <v>6630</v>
      </c>
      <c r="AB90" s="46">
        <f t="shared" si="10"/>
        <v>46826</v>
      </c>
      <c r="AC90" s="46">
        <f t="shared" si="10"/>
        <v>29383</v>
      </c>
      <c r="AD90" s="46">
        <f t="shared" si="10"/>
        <v>121518</v>
      </c>
      <c r="AE90" s="46">
        <f t="shared" si="10"/>
        <v>17569</v>
      </c>
      <c r="AF90" s="46">
        <f t="shared" si="10"/>
        <v>222636</v>
      </c>
      <c r="AG90" s="46">
        <f t="shared" si="10"/>
        <v>196318</v>
      </c>
      <c r="AH90" s="46">
        <f t="shared" si="10"/>
        <v>295261</v>
      </c>
      <c r="AI90" s="46">
        <f t="shared" si="10"/>
        <v>323586</v>
      </c>
      <c r="AJ90" s="46">
        <f t="shared" si="10"/>
        <v>130682</v>
      </c>
      <c r="AK90" s="46">
        <f t="shared" si="10"/>
        <v>56633</v>
      </c>
      <c r="AL90" s="46">
        <f t="shared" si="10"/>
        <v>16177</v>
      </c>
      <c r="AM90" s="46">
        <f t="shared" si="10"/>
        <v>287394</v>
      </c>
      <c r="AN90" s="46">
        <f t="shared" si="10"/>
        <v>51039</v>
      </c>
      <c r="AO90" s="46">
        <f t="shared" si="10"/>
        <v>65474</v>
      </c>
      <c r="AP90" s="46">
        <f t="shared" si="10"/>
        <v>40963</v>
      </c>
      <c r="AQ90" s="46">
        <f t="shared" si="10"/>
        <v>46327</v>
      </c>
      <c r="AR90" s="46">
        <f t="shared" si="10"/>
        <v>8014</v>
      </c>
      <c r="AS90" s="46">
        <f t="shared" si="10"/>
        <v>38355</v>
      </c>
      <c r="AT90" s="46">
        <f t="shared" si="10"/>
        <v>0</v>
      </c>
      <c r="AU90" s="46"/>
      <c r="AV90" s="46"/>
      <c r="AW90" s="46">
        <f t="shared" si="10"/>
        <v>0</v>
      </c>
      <c r="AX90" s="46">
        <f t="shared" si="10"/>
        <v>3189369</v>
      </c>
      <c r="AY90" s="82">
        <f t="shared" si="10"/>
        <v>0</v>
      </c>
      <c r="AZ90" s="83">
        <f t="shared" si="10"/>
        <v>1014509</v>
      </c>
      <c r="BA90" s="83">
        <f t="shared" si="10"/>
        <v>2730575</v>
      </c>
      <c r="BB90" s="46">
        <f t="shared" si="10"/>
        <v>2308554</v>
      </c>
      <c r="BC90" s="46">
        <f t="shared" si="10"/>
        <v>349750</v>
      </c>
      <c r="BD90" s="84">
        <f t="shared" si="10"/>
        <v>1958804</v>
      </c>
      <c r="BE90" s="84">
        <f t="shared" si="10"/>
        <v>369107</v>
      </c>
      <c r="BF90" s="84">
        <f t="shared" si="10"/>
        <v>52914</v>
      </c>
      <c r="BG90" s="46">
        <f t="shared" si="10"/>
        <v>593392</v>
      </c>
      <c r="BH90" s="46">
        <f t="shared" si="10"/>
        <v>64327</v>
      </c>
      <c r="BI90" s="85">
        <f t="shared" si="10"/>
        <v>0</v>
      </c>
      <c r="BJ90" s="13"/>
      <c r="BK90" s="13"/>
      <c r="BL90" s="13"/>
      <c r="DI90" s="17"/>
      <c r="DJ90" s="17"/>
    </row>
    <row r="91" spans="1:114" s="15" customFormat="1" ht="12" thickTop="1" x14ac:dyDescent="0.3">
      <c r="A91" s="13"/>
      <c r="B91" s="86" t="s">
        <v>157</v>
      </c>
      <c r="C91" s="87"/>
      <c r="D91" s="88"/>
      <c r="E91" s="88"/>
      <c r="F91" s="88">
        <f>F46</f>
        <v>116950</v>
      </c>
      <c r="G91" s="88">
        <f>G46</f>
        <v>-40377</v>
      </c>
      <c r="H91" s="88">
        <f>H46</f>
        <v>29583</v>
      </c>
      <c r="I91" s="88">
        <f>I46</f>
        <v>2043</v>
      </c>
      <c r="J91" s="88">
        <f>J46</f>
        <v>108351</v>
      </c>
      <c r="K91" s="88"/>
      <c r="L91" s="87">
        <f t="shared" ref="L91:AW91" si="11">L46-L90</f>
        <v>427250</v>
      </c>
      <c r="M91" s="89">
        <f t="shared" si="11"/>
        <v>86277</v>
      </c>
      <c r="N91" s="89">
        <f t="shared" si="11"/>
        <v>35102</v>
      </c>
      <c r="O91" s="89">
        <f t="shared" si="11"/>
        <v>20606</v>
      </c>
      <c r="P91" s="89">
        <f t="shared" si="11"/>
        <v>50919</v>
      </c>
      <c r="Q91" s="89">
        <f t="shared" si="11"/>
        <v>122023</v>
      </c>
      <c r="R91" s="89">
        <f t="shared" si="11"/>
        <v>44612</v>
      </c>
      <c r="S91" s="89">
        <f t="shared" si="11"/>
        <v>67</v>
      </c>
      <c r="T91" s="89">
        <f t="shared" si="11"/>
        <v>23407</v>
      </c>
      <c r="U91" s="89">
        <f t="shared" si="11"/>
        <v>45723</v>
      </c>
      <c r="V91" s="89">
        <f t="shared" si="11"/>
        <v>57627</v>
      </c>
      <c r="W91" s="89">
        <f t="shared" si="11"/>
        <v>6370</v>
      </c>
      <c r="X91" s="89">
        <f t="shared" si="11"/>
        <v>12803</v>
      </c>
      <c r="Y91" s="89">
        <f t="shared" si="11"/>
        <v>41759</v>
      </c>
      <c r="Z91" s="89">
        <f t="shared" si="11"/>
        <v>6745</v>
      </c>
      <c r="AA91" s="89">
        <f t="shared" si="11"/>
        <v>8292</v>
      </c>
      <c r="AB91" s="89">
        <f t="shared" si="11"/>
        <v>28719</v>
      </c>
      <c r="AC91" s="89">
        <f t="shared" si="11"/>
        <v>34414</v>
      </c>
      <c r="AD91" s="89">
        <f t="shared" si="11"/>
        <v>44212</v>
      </c>
      <c r="AE91" s="89">
        <f t="shared" si="11"/>
        <v>64148</v>
      </c>
      <c r="AF91" s="89">
        <f t="shared" si="11"/>
        <v>68373</v>
      </c>
      <c r="AG91" s="89">
        <f t="shared" si="11"/>
        <v>264048</v>
      </c>
      <c r="AH91" s="89">
        <f t="shared" si="11"/>
        <v>139123</v>
      </c>
      <c r="AI91" s="89">
        <f t="shared" si="11"/>
        <v>45479</v>
      </c>
      <c r="AJ91" s="89">
        <f t="shared" si="11"/>
        <v>145117</v>
      </c>
      <c r="AK91" s="89">
        <f t="shared" si="11"/>
        <v>63828</v>
      </c>
      <c r="AL91" s="89">
        <f t="shared" si="11"/>
        <v>201898</v>
      </c>
      <c r="AM91" s="89">
        <f t="shared" si="11"/>
        <v>161245</v>
      </c>
      <c r="AN91" s="89">
        <f t="shared" si="11"/>
        <v>65007</v>
      </c>
      <c r="AO91" s="89">
        <f t="shared" si="11"/>
        <v>192023</v>
      </c>
      <c r="AP91" s="89">
        <f t="shared" si="11"/>
        <v>120543</v>
      </c>
      <c r="AQ91" s="89">
        <f t="shared" si="11"/>
        <v>54058</v>
      </c>
      <c r="AR91" s="89">
        <f t="shared" si="11"/>
        <v>17782</v>
      </c>
      <c r="AS91" s="89">
        <f t="shared" si="11"/>
        <v>52522</v>
      </c>
      <c r="AT91" s="89">
        <f t="shared" si="11"/>
        <v>5459</v>
      </c>
      <c r="AU91" s="89"/>
      <c r="AV91" s="89"/>
      <c r="AW91" s="89">
        <f t="shared" si="11"/>
        <v>0</v>
      </c>
      <c r="AX91" s="90">
        <f t="shared" ref="AX91" si="12">SUM(L91:AW91)</f>
        <v>2757580</v>
      </c>
      <c r="AY91" s="90">
        <f t="shared" ref="AY91" si="13">SUM(C91:AW91)</f>
        <v>2974130</v>
      </c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DI91" s="17"/>
      <c r="DJ91" s="17"/>
    </row>
    <row r="92" spans="1:114" s="15" customFormat="1" ht="12" thickBot="1" x14ac:dyDescent="0.35">
      <c r="A92" s="13"/>
      <c r="B92" s="86" t="s">
        <v>158</v>
      </c>
      <c r="C92" s="38"/>
      <c r="D92" s="37"/>
      <c r="E92" s="37"/>
      <c r="F92" s="37"/>
      <c r="G92" s="37"/>
      <c r="H92" s="37"/>
      <c r="I92" s="37"/>
      <c r="J92" s="37"/>
      <c r="K92" s="37"/>
      <c r="L92" s="38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0</v>
      </c>
      <c r="AG92" s="36">
        <v>0</v>
      </c>
      <c r="AH92" s="36">
        <v>0</v>
      </c>
      <c r="AI92" s="36">
        <v>0</v>
      </c>
      <c r="AJ92" s="36">
        <v>0</v>
      </c>
      <c r="AK92" s="36">
        <v>0</v>
      </c>
      <c r="AL92" s="36">
        <v>0</v>
      </c>
      <c r="AM92" s="36">
        <v>0</v>
      </c>
      <c r="AN92" s="36">
        <v>0</v>
      </c>
      <c r="AO92" s="36">
        <v>0</v>
      </c>
      <c r="AP92" s="36">
        <v>0</v>
      </c>
      <c r="AQ92" s="36">
        <v>0</v>
      </c>
      <c r="AR92" s="36">
        <v>0</v>
      </c>
      <c r="AS92" s="36">
        <v>0</v>
      </c>
      <c r="AT92" s="36">
        <v>0</v>
      </c>
      <c r="AU92" s="36"/>
      <c r="AV92" s="36"/>
      <c r="AW92" s="36">
        <v>0</v>
      </c>
      <c r="AX92" s="39">
        <v>0</v>
      </c>
      <c r="AY92" s="39">
        <v>0</v>
      </c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DI92" s="17"/>
      <c r="DJ92" s="17"/>
    </row>
    <row r="93" spans="1:114" s="15" customFormat="1" ht="12" thickTop="1" x14ac:dyDescent="0.3">
      <c r="A93" s="13"/>
      <c r="B93" s="86" t="s">
        <v>159</v>
      </c>
      <c r="C93" s="38"/>
      <c r="D93" s="37"/>
      <c r="E93" s="37"/>
      <c r="F93" s="37"/>
      <c r="G93" s="37"/>
      <c r="H93" s="37"/>
      <c r="I93" s="37"/>
      <c r="J93" s="37"/>
      <c r="K93" s="37"/>
      <c r="L93" s="38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  <c r="AE93" s="36">
        <v>0</v>
      </c>
      <c r="AF93" s="36">
        <v>0</v>
      </c>
      <c r="AG93" s="36">
        <v>0</v>
      </c>
      <c r="AH93" s="36">
        <v>0</v>
      </c>
      <c r="AI93" s="36">
        <v>0</v>
      </c>
      <c r="AJ93" s="36">
        <v>0</v>
      </c>
      <c r="AK93" s="36">
        <v>0</v>
      </c>
      <c r="AL93" s="36">
        <v>0</v>
      </c>
      <c r="AM93" s="36">
        <v>0</v>
      </c>
      <c r="AN93" s="36">
        <v>0</v>
      </c>
      <c r="AO93" s="36">
        <v>0</v>
      </c>
      <c r="AP93" s="36">
        <v>0</v>
      </c>
      <c r="AQ93" s="36">
        <v>0</v>
      </c>
      <c r="AR93" s="36">
        <v>0</v>
      </c>
      <c r="AS93" s="36">
        <v>0</v>
      </c>
      <c r="AT93" s="36">
        <v>0</v>
      </c>
      <c r="AU93" s="36"/>
      <c r="AV93" s="36"/>
      <c r="AW93" s="36">
        <v>0</v>
      </c>
      <c r="AX93" s="39">
        <v>0</v>
      </c>
      <c r="AY93" s="39">
        <v>0</v>
      </c>
      <c r="AZ93" s="13"/>
      <c r="BA93" s="91" t="s">
        <v>160</v>
      </c>
      <c r="BB93" s="92"/>
      <c r="BC93" s="92"/>
      <c r="BD93" s="92"/>
      <c r="BE93" s="93">
        <f>AX91</f>
        <v>2757580</v>
      </c>
      <c r="BF93" s="13"/>
      <c r="BG93" s="91" t="s">
        <v>161</v>
      </c>
      <c r="BH93" s="92"/>
      <c r="BI93" s="92"/>
      <c r="BJ93" s="92"/>
      <c r="BK93" s="93">
        <f>BA90</f>
        <v>2730575</v>
      </c>
      <c r="BL93" s="78"/>
      <c r="DI93" s="17"/>
      <c r="DJ93" s="17"/>
    </row>
    <row r="94" spans="1:114" s="15" customFormat="1" x14ac:dyDescent="0.3">
      <c r="A94" s="13"/>
      <c r="B94" s="86" t="s">
        <v>162</v>
      </c>
      <c r="C94" s="38"/>
      <c r="D94" s="37"/>
      <c r="E94" s="37"/>
      <c r="F94" s="37"/>
      <c r="G94" s="37"/>
      <c r="H94" s="37"/>
      <c r="I94" s="37"/>
      <c r="J94" s="37"/>
      <c r="K94" s="37"/>
      <c r="L94" s="38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  <c r="AE94" s="36">
        <v>0</v>
      </c>
      <c r="AF94" s="36">
        <v>0</v>
      </c>
      <c r="AG94" s="36">
        <v>0</v>
      </c>
      <c r="AH94" s="36">
        <v>0</v>
      </c>
      <c r="AI94" s="36">
        <v>0</v>
      </c>
      <c r="AJ94" s="36">
        <v>0</v>
      </c>
      <c r="AK94" s="36">
        <v>0</v>
      </c>
      <c r="AL94" s="36">
        <v>0</v>
      </c>
      <c r="AM94" s="36">
        <v>0</v>
      </c>
      <c r="AN94" s="36">
        <v>0</v>
      </c>
      <c r="AO94" s="36">
        <v>0</v>
      </c>
      <c r="AP94" s="36">
        <v>0</v>
      </c>
      <c r="AQ94" s="36">
        <v>0</v>
      </c>
      <c r="AR94" s="36">
        <v>0</v>
      </c>
      <c r="AS94" s="36">
        <v>0</v>
      </c>
      <c r="AT94" s="36">
        <v>0</v>
      </c>
      <c r="AU94" s="36"/>
      <c r="AV94" s="36"/>
      <c r="AW94" s="36">
        <v>0</v>
      </c>
      <c r="AX94" s="39">
        <v>0</v>
      </c>
      <c r="AY94" s="39">
        <v>0</v>
      </c>
      <c r="AZ94" s="13"/>
      <c r="BA94" s="94" t="s">
        <v>163</v>
      </c>
      <c r="BB94" s="13"/>
      <c r="BC94" s="13"/>
      <c r="BD94" s="13"/>
      <c r="BE94" s="77">
        <f>J46</f>
        <v>108351</v>
      </c>
      <c r="BF94" s="13"/>
      <c r="BG94" s="94" t="s">
        <v>164</v>
      </c>
      <c r="BH94" s="13"/>
      <c r="BI94" s="13"/>
      <c r="BJ94" s="13"/>
      <c r="BK94" s="77">
        <f>BG90</f>
        <v>593392</v>
      </c>
      <c r="BL94" s="78"/>
      <c r="DI94" s="17"/>
      <c r="DJ94" s="17"/>
    </row>
    <row r="95" spans="1:114" s="15" customFormat="1" x14ac:dyDescent="0.3">
      <c r="A95" s="48"/>
      <c r="B95" s="86" t="s">
        <v>165</v>
      </c>
      <c r="C95" s="95"/>
      <c r="D95" s="96"/>
      <c r="E95" s="96"/>
      <c r="F95" s="96"/>
      <c r="G95" s="96"/>
      <c r="H95" s="96"/>
      <c r="I95" s="96"/>
      <c r="J95" s="96"/>
      <c r="K95" s="96"/>
      <c r="L95" s="38">
        <v>0</v>
      </c>
      <c r="M95" s="97">
        <v>0</v>
      </c>
      <c r="N95" s="97">
        <v>0</v>
      </c>
      <c r="O95" s="97">
        <v>0</v>
      </c>
      <c r="P95" s="97">
        <v>0</v>
      </c>
      <c r="Q95" s="97">
        <v>0</v>
      </c>
      <c r="R95" s="97">
        <v>0</v>
      </c>
      <c r="S95" s="97">
        <v>0</v>
      </c>
      <c r="T95" s="97">
        <v>0</v>
      </c>
      <c r="U95" s="97">
        <v>0</v>
      </c>
      <c r="V95" s="97">
        <v>0</v>
      </c>
      <c r="W95" s="97">
        <v>0</v>
      </c>
      <c r="X95" s="97">
        <v>0</v>
      </c>
      <c r="Y95" s="97">
        <v>0</v>
      </c>
      <c r="Z95" s="97">
        <v>0</v>
      </c>
      <c r="AA95" s="97">
        <v>0</v>
      </c>
      <c r="AB95" s="97">
        <v>0</v>
      </c>
      <c r="AC95" s="97">
        <v>0</v>
      </c>
      <c r="AD95" s="97">
        <v>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7">
        <v>0</v>
      </c>
      <c r="AN95" s="97">
        <v>0</v>
      </c>
      <c r="AO95" s="97">
        <v>0</v>
      </c>
      <c r="AP95" s="97">
        <v>0</v>
      </c>
      <c r="AQ95" s="97">
        <v>0</v>
      </c>
      <c r="AR95" s="97">
        <v>0</v>
      </c>
      <c r="AS95" s="97">
        <v>0</v>
      </c>
      <c r="AT95" s="97">
        <v>0</v>
      </c>
      <c r="AU95" s="97"/>
      <c r="AV95" s="97"/>
      <c r="AW95" s="97">
        <v>0</v>
      </c>
      <c r="AX95" s="39">
        <v>0</v>
      </c>
      <c r="AY95" s="39">
        <v>0</v>
      </c>
      <c r="AZ95" s="13"/>
      <c r="BA95" s="94" t="s">
        <v>166</v>
      </c>
      <c r="BB95" s="48"/>
      <c r="BC95" s="48"/>
      <c r="BD95" s="48"/>
      <c r="BE95" s="98">
        <f>I46</f>
        <v>2043</v>
      </c>
      <c r="BF95" s="48"/>
      <c r="BG95" s="94" t="s">
        <v>167</v>
      </c>
      <c r="BH95" s="13"/>
      <c r="BI95" s="13"/>
      <c r="BJ95" s="13"/>
      <c r="BK95" s="77">
        <f>BH90</f>
        <v>64327</v>
      </c>
      <c r="BL95" s="78"/>
      <c r="DI95" s="17"/>
      <c r="DJ95" s="17"/>
    </row>
    <row r="96" spans="1:114" s="15" customFormat="1" x14ac:dyDescent="0.3">
      <c r="A96" s="13"/>
      <c r="B96" s="86" t="s">
        <v>168</v>
      </c>
      <c r="C96" s="38"/>
      <c r="D96" s="37"/>
      <c r="E96" s="37"/>
      <c r="F96" s="37"/>
      <c r="G96" s="37"/>
      <c r="H96" s="37"/>
      <c r="I96" s="37"/>
      <c r="J96" s="37"/>
      <c r="K96" s="37"/>
      <c r="L96" s="38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  <c r="AE96" s="36">
        <v>0</v>
      </c>
      <c r="AF96" s="36">
        <v>0</v>
      </c>
      <c r="AG96" s="36">
        <v>0</v>
      </c>
      <c r="AH96" s="36">
        <v>0</v>
      </c>
      <c r="AI96" s="36">
        <v>0</v>
      </c>
      <c r="AJ96" s="36">
        <v>0</v>
      </c>
      <c r="AK96" s="36">
        <v>0</v>
      </c>
      <c r="AL96" s="36">
        <v>0</v>
      </c>
      <c r="AM96" s="36">
        <v>0</v>
      </c>
      <c r="AN96" s="36">
        <v>0</v>
      </c>
      <c r="AO96" s="36">
        <v>0</v>
      </c>
      <c r="AP96" s="36">
        <v>0</v>
      </c>
      <c r="AQ96" s="36">
        <v>0</v>
      </c>
      <c r="AR96" s="36">
        <v>0</v>
      </c>
      <c r="AS96" s="36">
        <v>0</v>
      </c>
      <c r="AT96" s="36">
        <v>0</v>
      </c>
      <c r="AU96" s="36"/>
      <c r="AV96" s="36"/>
      <c r="AW96" s="36">
        <v>0</v>
      </c>
      <c r="AX96" s="39">
        <v>0</v>
      </c>
      <c r="AY96" s="39">
        <v>0</v>
      </c>
      <c r="AZ96" s="13"/>
      <c r="BA96" s="94" t="s">
        <v>169</v>
      </c>
      <c r="BB96" s="13"/>
      <c r="BC96" s="13"/>
      <c r="BD96" s="13"/>
      <c r="BE96" s="77">
        <f>H46+F46</f>
        <v>146533</v>
      </c>
      <c r="BF96" s="13"/>
      <c r="BG96" s="94" t="s">
        <v>170</v>
      </c>
      <c r="BH96" s="13"/>
      <c r="BI96" s="13"/>
      <c r="BJ96" s="13"/>
      <c r="BK96" s="77">
        <f>BI90</f>
        <v>0</v>
      </c>
      <c r="BL96" s="78"/>
      <c r="DI96" s="17"/>
      <c r="DJ96" s="17"/>
    </row>
    <row r="97" spans="1:114" s="15" customFormat="1" x14ac:dyDescent="0.3">
      <c r="A97" s="13"/>
      <c r="B97" s="86" t="s">
        <v>171</v>
      </c>
      <c r="C97" s="38"/>
      <c r="D97" s="37"/>
      <c r="E97" s="37"/>
      <c r="F97" s="37"/>
      <c r="G97" s="37"/>
      <c r="H97" s="37"/>
      <c r="I97" s="37"/>
      <c r="J97" s="37"/>
      <c r="K97" s="37"/>
      <c r="L97" s="38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  <c r="AE97" s="36">
        <v>0</v>
      </c>
      <c r="AF97" s="36">
        <v>0</v>
      </c>
      <c r="AG97" s="36">
        <v>0</v>
      </c>
      <c r="AH97" s="36">
        <v>0</v>
      </c>
      <c r="AI97" s="36">
        <v>0</v>
      </c>
      <c r="AJ97" s="36">
        <v>0</v>
      </c>
      <c r="AK97" s="36">
        <v>0</v>
      </c>
      <c r="AL97" s="36">
        <v>0</v>
      </c>
      <c r="AM97" s="36">
        <v>0</v>
      </c>
      <c r="AN97" s="36">
        <v>0</v>
      </c>
      <c r="AO97" s="36">
        <v>0</v>
      </c>
      <c r="AP97" s="36">
        <v>0</v>
      </c>
      <c r="AQ97" s="36">
        <v>0</v>
      </c>
      <c r="AR97" s="36">
        <v>0</v>
      </c>
      <c r="AS97" s="36">
        <v>0</v>
      </c>
      <c r="AT97" s="36">
        <v>0</v>
      </c>
      <c r="AU97" s="36"/>
      <c r="AV97" s="36"/>
      <c r="AW97" s="36">
        <v>0</v>
      </c>
      <c r="AX97" s="39">
        <v>0</v>
      </c>
      <c r="AY97" s="39">
        <v>0</v>
      </c>
      <c r="AZ97" s="13"/>
      <c r="BA97" s="94" t="s">
        <v>172</v>
      </c>
      <c r="BB97" s="13"/>
      <c r="BC97" s="13"/>
      <c r="BD97" s="13"/>
      <c r="BE97" s="77">
        <f>G46</f>
        <v>-40377</v>
      </c>
      <c r="BF97" s="13"/>
      <c r="BG97" s="94" t="s">
        <v>173</v>
      </c>
      <c r="BH97" s="13"/>
      <c r="BI97" s="13"/>
      <c r="BJ97" s="13"/>
      <c r="BK97" s="77">
        <f>AZ90</f>
        <v>1014509</v>
      </c>
      <c r="BL97" s="78"/>
      <c r="DI97" s="17"/>
      <c r="DJ97" s="17"/>
    </row>
    <row r="98" spans="1:114" s="15" customFormat="1" ht="12" thickBot="1" x14ac:dyDescent="0.35">
      <c r="A98" s="13"/>
      <c r="B98" s="86" t="s">
        <v>174</v>
      </c>
      <c r="C98" s="99"/>
      <c r="D98" s="100"/>
      <c r="E98" s="100"/>
      <c r="F98" s="100"/>
      <c r="G98" s="100"/>
      <c r="H98" s="100"/>
      <c r="I98" s="100"/>
      <c r="J98" s="100"/>
      <c r="K98" s="100"/>
      <c r="L98" s="101">
        <v>427250</v>
      </c>
      <c r="M98" s="102">
        <v>86277</v>
      </c>
      <c r="N98" s="102">
        <v>35102</v>
      </c>
      <c r="O98" s="102">
        <v>20606</v>
      </c>
      <c r="P98" s="102">
        <v>50919</v>
      </c>
      <c r="Q98" s="102">
        <v>122023</v>
      </c>
      <c r="R98" s="102">
        <v>44612</v>
      </c>
      <c r="S98" s="102">
        <v>67</v>
      </c>
      <c r="T98" s="102">
        <v>23407</v>
      </c>
      <c r="U98" s="102">
        <v>45723</v>
      </c>
      <c r="V98" s="102">
        <v>57627</v>
      </c>
      <c r="W98" s="102">
        <v>6370</v>
      </c>
      <c r="X98" s="102">
        <v>12803</v>
      </c>
      <c r="Y98" s="102">
        <v>41759</v>
      </c>
      <c r="Z98" s="102">
        <v>6745</v>
      </c>
      <c r="AA98" s="102">
        <v>8292</v>
      </c>
      <c r="AB98" s="102">
        <v>28719</v>
      </c>
      <c r="AC98" s="102">
        <v>34414</v>
      </c>
      <c r="AD98" s="102">
        <v>44212</v>
      </c>
      <c r="AE98" s="102">
        <v>64148</v>
      </c>
      <c r="AF98" s="102">
        <v>68373</v>
      </c>
      <c r="AG98" s="102">
        <v>264048</v>
      </c>
      <c r="AH98" s="102">
        <v>139123</v>
      </c>
      <c r="AI98" s="102">
        <v>45479</v>
      </c>
      <c r="AJ98" s="102">
        <v>145117</v>
      </c>
      <c r="AK98" s="102">
        <v>63828</v>
      </c>
      <c r="AL98" s="102">
        <v>201898</v>
      </c>
      <c r="AM98" s="102">
        <v>161245</v>
      </c>
      <c r="AN98" s="102">
        <v>65007</v>
      </c>
      <c r="AO98" s="102">
        <v>192023</v>
      </c>
      <c r="AP98" s="102">
        <v>120543</v>
      </c>
      <c r="AQ98" s="102">
        <v>54058</v>
      </c>
      <c r="AR98" s="102">
        <v>17782</v>
      </c>
      <c r="AS98" s="102">
        <v>52522</v>
      </c>
      <c r="AT98" s="102">
        <v>5459</v>
      </c>
      <c r="AU98" s="102"/>
      <c r="AV98" s="102"/>
      <c r="AW98" s="102">
        <v>0</v>
      </c>
      <c r="AX98" s="103">
        <v>2757580</v>
      </c>
      <c r="AY98" s="103">
        <v>2757580</v>
      </c>
      <c r="AZ98" s="13"/>
      <c r="BA98" s="94"/>
      <c r="BB98" s="13"/>
      <c r="BC98" s="13"/>
      <c r="BD98" s="13"/>
      <c r="BE98" s="77"/>
      <c r="BF98" s="13"/>
      <c r="BG98" s="94" t="s">
        <v>175</v>
      </c>
      <c r="BH98" s="13"/>
      <c r="BI98" s="13"/>
      <c r="BJ98" s="13"/>
      <c r="BK98" s="77">
        <f>AZ46</f>
        <v>1428673</v>
      </c>
      <c r="BL98" s="78"/>
      <c r="DI98" s="17"/>
      <c r="DJ98" s="17"/>
    </row>
    <row r="99" spans="1:114" s="15" customFormat="1" ht="12.5" thickTop="1" thickBot="1" x14ac:dyDescent="0.35">
      <c r="A99" s="13"/>
      <c r="B99" s="104" t="s">
        <v>176</v>
      </c>
      <c r="C99" s="105"/>
      <c r="D99" s="105"/>
      <c r="E99" s="105"/>
      <c r="F99" s="105"/>
      <c r="G99" s="105"/>
      <c r="H99" s="105"/>
      <c r="I99" s="105"/>
      <c r="J99" s="105"/>
      <c r="K99" s="105"/>
      <c r="L99" s="106">
        <v>0</v>
      </c>
      <c r="M99" s="107">
        <v>0</v>
      </c>
      <c r="N99" s="107">
        <v>0</v>
      </c>
      <c r="O99" s="107">
        <v>0</v>
      </c>
      <c r="P99" s="107">
        <v>0</v>
      </c>
      <c r="Q99" s="107">
        <v>0</v>
      </c>
      <c r="R99" s="107">
        <v>0</v>
      </c>
      <c r="S99" s="107">
        <v>0</v>
      </c>
      <c r="T99" s="107">
        <v>0</v>
      </c>
      <c r="U99" s="107">
        <v>0</v>
      </c>
      <c r="V99" s="107">
        <v>0</v>
      </c>
      <c r="W99" s="107">
        <v>0</v>
      </c>
      <c r="X99" s="107">
        <v>0</v>
      </c>
      <c r="Y99" s="107">
        <v>0</v>
      </c>
      <c r="Z99" s="107">
        <v>0</v>
      </c>
      <c r="AA99" s="107">
        <v>0</v>
      </c>
      <c r="AB99" s="107">
        <v>0</v>
      </c>
      <c r="AC99" s="107">
        <v>0</v>
      </c>
      <c r="AD99" s="107">
        <v>0</v>
      </c>
      <c r="AE99" s="107">
        <v>0</v>
      </c>
      <c r="AF99" s="107">
        <v>0</v>
      </c>
      <c r="AG99" s="107">
        <v>0</v>
      </c>
      <c r="AH99" s="107">
        <v>0</v>
      </c>
      <c r="AI99" s="107">
        <v>0</v>
      </c>
      <c r="AJ99" s="107">
        <v>0</v>
      </c>
      <c r="AK99" s="107">
        <v>0</v>
      </c>
      <c r="AL99" s="107">
        <v>0</v>
      </c>
      <c r="AM99" s="107">
        <v>0</v>
      </c>
      <c r="AN99" s="107">
        <v>0</v>
      </c>
      <c r="AO99" s="107">
        <v>0</v>
      </c>
      <c r="AP99" s="107">
        <v>0</v>
      </c>
      <c r="AQ99" s="107">
        <v>0</v>
      </c>
      <c r="AR99" s="107">
        <v>0</v>
      </c>
      <c r="AS99" s="107">
        <v>0</v>
      </c>
      <c r="AT99" s="107">
        <v>0</v>
      </c>
      <c r="AU99" s="107"/>
      <c r="AV99" s="107"/>
      <c r="AW99" s="107">
        <v>0</v>
      </c>
      <c r="AX99" s="85">
        <v>0</v>
      </c>
      <c r="AY99" s="108">
        <v>0</v>
      </c>
      <c r="AZ99" s="13"/>
      <c r="BA99" s="18" t="s">
        <v>177</v>
      </c>
      <c r="BB99" s="19"/>
      <c r="BC99" s="19"/>
      <c r="BD99" s="19"/>
      <c r="BE99" s="108">
        <f>BE93+BE94+BE95+BE96+BE97</f>
        <v>2974130</v>
      </c>
      <c r="BF99" s="13"/>
      <c r="BG99" s="18" t="s">
        <v>177</v>
      </c>
      <c r="BH99" s="19"/>
      <c r="BI99" s="19"/>
      <c r="BJ99" s="19"/>
      <c r="BK99" s="108">
        <f>BK93+BK94+BK95+BK96+BK97-BK98</f>
        <v>2974130</v>
      </c>
      <c r="BL99" s="78"/>
      <c r="DI99" s="17"/>
      <c r="DJ99" s="17"/>
    </row>
    <row r="100" spans="1:114" ht="12" thickTop="1" x14ac:dyDescent="0.3"/>
    <row r="101" spans="1:114" x14ac:dyDescent="0.3">
      <c r="BF101" s="78"/>
    </row>
    <row r="102" spans="1:114" x14ac:dyDescent="0.3">
      <c r="BF102" s="11">
        <f>+BE99-BK99</f>
        <v>0</v>
      </c>
    </row>
    <row r="103" spans="1:114" x14ac:dyDescent="0.3">
      <c r="BH103" s="1"/>
    </row>
  </sheetData>
  <mergeCells count="2">
    <mergeCell ref="A5:B7"/>
    <mergeCell ref="A49:B51"/>
  </mergeCells>
  <conditionalFormatting sqref="BF102">
    <cfRule type="cellIs" dxfId="1" priority="1" operator="notEqual">
      <formula>0</formula>
    </cfRule>
  </conditionalFormatting>
  <printOptions gridLines="1"/>
  <pageMargins left="0.19685039370078741" right="0.19685039370078741" top="0.59055118110236227" bottom="0.31496062992125984" header="0.51181102362204722" footer="0.23622047244094491"/>
  <pageSetup paperSize="9" fitToWidth="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103"/>
  <sheetViews>
    <sheetView tabSelected="1" zoomScale="90" zoomScaleNormal="90" workbookViewId="0">
      <pane xSplit="1" ySplit="7" topLeftCell="AP74" activePane="bottomRight" state="frozen"/>
      <selection activeCell="AX3" sqref="L3:AX3"/>
      <selection pane="topRight" activeCell="AX3" sqref="L3:AX3"/>
      <selection pane="bottomLeft" activeCell="AX3" sqref="L3:AX3"/>
      <selection pane="bottomRight" activeCell="AX3" sqref="L3:AX3"/>
    </sheetView>
  </sheetViews>
  <sheetFormatPr baseColWidth="10" defaultColWidth="13.33203125" defaultRowHeight="11.5" x14ac:dyDescent="0.3"/>
  <cols>
    <col min="1" max="1" width="4.33203125" style="13" bestFit="1" customWidth="1"/>
    <col min="2" max="2" width="116.44140625" style="13" bestFit="1" customWidth="1"/>
    <col min="3" max="3" width="12.6640625" style="13" customWidth="1"/>
    <col min="4" max="10" width="11.33203125" style="13" customWidth="1"/>
    <col min="11" max="11" width="16" style="13" customWidth="1"/>
    <col min="12" max="51" width="14.77734375" style="13" customWidth="1"/>
    <col min="52" max="57" width="11.33203125" style="13" customWidth="1"/>
    <col min="58" max="58" width="16.6640625" style="13" bestFit="1" customWidth="1"/>
    <col min="59" max="60" width="11.33203125" style="13" customWidth="1"/>
    <col min="61" max="61" width="12.109375" style="13" customWidth="1"/>
    <col min="62" max="62" width="10.77734375" style="13" bestFit="1" customWidth="1"/>
    <col min="63" max="63" width="13.6640625" style="16" customWidth="1"/>
    <col min="64" max="64" width="21.109375" style="16" bestFit="1" customWidth="1"/>
    <col min="65" max="16384" width="13.33203125" style="13"/>
  </cols>
  <sheetData>
    <row r="1" spans="1:64" x14ac:dyDescent="0.3">
      <c r="G1" s="14" t="s">
        <v>0</v>
      </c>
      <c r="H1" s="14"/>
      <c r="N1" s="15" t="s">
        <v>1</v>
      </c>
      <c r="AN1" s="12"/>
    </row>
    <row r="2" spans="1:64" x14ac:dyDescent="0.3">
      <c r="N2" s="15" t="s">
        <v>2</v>
      </c>
    </row>
    <row r="3" spans="1:64" ht="12" thickBot="1" x14ac:dyDescent="0.35">
      <c r="C3" s="14" t="s">
        <v>3</v>
      </c>
      <c r="AY3" s="14"/>
      <c r="BE3" s="14"/>
    </row>
    <row r="4" spans="1:64" ht="12.5" thickTop="1" thickBot="1" x14ac:dyDescent="0.35">
      <c r="L4" s="18" t="s">
        <v>4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20"/>
      <c r="BJ4" s="16"/>
      <c r="BK4" s="13"/>
      <c r="BL4" s="13"/>
    </row>
    <row r="5" spans="1:64" ht="65.5" customHeight="1" thickTop="1" x14ac:dyDescent="0.3">
      <c r="A5" s="109" t="s">
        <v>5</v>
      </c>
      <c r="B5" s="110"/>
      <c r="C5" s="3" t="s">
        <v>6</v>
      </c>
      <c r="D5" s="21" t="s">
        <v>7</v>
      </c>
      <c r="E5" s="21" t="s">
        <v>8</v>
      </c>
      <c r="F5" s="21" t="s">
        <v>9</v>
      </c>
      <c r="G5" s="21" t="s">
        <v>10</v>
      </c>
      <c r="H5" s="21" t="s">
        <v>11</v>
      </c>
      <c r="I5" s="21" t="s">
        <v>12</v>
      </c>
      <c r="J5" s="22" t="s">
        <v>13</v>
      </c>
      <c r="K5" s="23" t="s">
        <v>14</v>
      </c>
      <c r="L5" s="2" t="s">
        <v>15</v>
      </c>
      <c r="M5" s="3" t="s">
        <v>16</v>
      </c>
      <c r="N5" s="3" t="s">
        <v>17</v>
      </c>
      <c r="O5" s="3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3" t="s">
        <v>23</v>
      </c>
      <c r="U5" s="3" t="s">
        <v>24</v>
      </c>
      <c r="V5" s="3" t="s">
        <v>25</v>
      </c>
      <c r="W5" s="3" t="s">
        <v>26</v>
      </c>
      <c r="X5" s="3" t="s">
        <v>27</v>
      </c>
      <c r="Y5" s="3" t="s">
        <v>28</v>
      </c>
      <c r="Z5" s="3" t="s">
        <v>29</v>
      </c>
      <c r="AA5" s="3" t="s">
        <v>30</v>
      </c>
      <c r="AB5" s="3" t="s">
        <v>31</v>
      </c>
      <c r="AC5" s="3" t="s">
        <v>32</v>
      </c>
      <c r="AD5" s="3" t="s">
        <v>33</v>
      </c>
      <c r="AE5" s="3" t="s">
        <v>34</v>
      </c>
      <c r="AF5" s="3" t="s">
        <v>35</v>
      </c>
      <c r="AG5" s="3" t="s">
        <v>36</v>
      </c>
      <c r="AH5" s="3" t="s">
        <v>37</v>
      </c>
      <c r="AI5" s="3" t="s">
        <v>38</v>
      </c>
      <c r="AJ5" s="3" t="s">
        <v>39</v>
      </c>
      <c r="AK5" s="3" t="s">
        <v>40</v>
      </c>
      <c r="AL5" s="3" t="s">
        <v>41</v>
      </c>
      <c r="AM5" s="3" t="s">
        <v>42</v>
      </c>
      <c r="AN5" s="3" t="s">
        <v>43</v>
      </c>
      <c r="AO5" s="3" t="s">
        <v>44</v>
      </c>
      <c r="AP5" s="3" t="s">
        <v>45</v>
      </c>
      <c r="AQ5" s="3" t="s">
        <v>46</v>
      </c>
      <c r="AR5" s="3" t="s">
        <v>47</v>
      </c>
      <c r="AS5" s="3" t="s">
        <v>48</v>
      </c>
      <c r="AT5" s="3" t="s">
        <v>49</v>
      </c>
      <c r="AU5" s="3" t="s">
        <v>50</v>
      </c>
      <c r="AV5" s="3" t="s">
        <v>51</v>
      </c>
      <c r="AW5" s="3" t="s">
        <v>52</v>
      </c>
      <c r="AX5" s="23" t="s">
        <v>53</v>
      </c>
      <c r="AY5" s="24" t="s">
        <v>54</v>
      </c>
      <c r="AZ5" s="25" t="s">
        <v>55</v>
      </c>
      <c r="BK5" s="13"/>
      <c r="BL5" s="13"/>
    </row>
    <row r="6" spans="1:64" ht="15" customHeight="1" x14ac:dyDescent="0.3">
      <c r="A6" s="111"/>
      <c r="B6" s="112"/>
      <c r="C6" s="26"/>
      <c r="D6" s="27"/>
      <c r="E6" s="27"/>
      <c r="F6" s="27"/>
      <c r="G6" s="27"/>
      <c r="H6" s="27"/>
      <c r="I6" s="27"/>
      <c r="J6" s="27"/>
      <c r="K6" s="27"/>
      <c r="L6" s="28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9"/>
      <c r="AY6" s="30"/>
      <c r="AZ6" s="31"/>
      <c r="BK6" s="13"/>
      <c r="BL6" s="13"/>
    </row>
    <row r="7" spans="1:64" ht="15" customHeight="1" thickBot="1" x14ac:dyDescent="0.35">
      <c r="A7" s="113"/>
      <c r="B7" s="114"/>
      <c r="C7" s="32"/>
      <c r="D7" s="33" t="s">
        <v>56</v>
      </c>
      <c r="E7" s="33" t="s">
        <v>57</v>
      </c>
      <c r="F7" s="33" t="s">
        <v>58</v>
      </c>
      <c r="G7" s="33" t="s">
        <v>59</v>
      </c>
      <c r="H7" s="33" t="s">
        <v>60</v>
      </c>
      <c r="I7" s="33" t="s">
        <v>61</v>
      </c>
      <c r="J7" s="33" t="s">
        <v>62</v>
      </c>
      <c r="K7" s="33"/>
      <c r="L7" s="34" t="s">
        <v>63</v>
      </c>
      <c r="M7" s="32" t="s">
        <v>64</v>
      </c>
      <c r="N7" s="32" t="s">
        <v>65</v>
      </c>
      <c r="O7" s="32" t="s">
        <v>66</v>
      </c>
      <c r="P7" s="32" t="s">
        <v>67</v>
      </c>
      <c r="Q7" s="32" t="s">
        <v>68</v>
      </c>
      <c r="R7" s="32" t="s">
        <v>69</v>
      </c>
      <c r="S7" s="32" t="s">
        <v>70</v>
      </c>
      <c r="T7" s="32" t="s">
        <v>71</v>
      </c>
      <c r="U7" s="32" t="s">
        <v>72</v>
      </c>
      <c r="V7" s="32" t="s">
        <v>73</v>
      </c>
      <c r="W7" s="32" t="s">
        <v>74</v>
      </c>
      <c r="X7" s="32" t="s">
        <v>75</v>
      </c>
      <c r="Y7" s="32" t="s">
        <v>76</v>
      </c>
      <c r="Z7" s="32" t="s">
        <v>77</v>
      </c>
      <c r="AA7" s="32" t="s">
        <v>78</v>
      </c>
      <c r="AB7" s="32" t="s">
        <v>79</v>
      </c>
      <c r="AC7" s="32" t="s">
        <v>80</v>
      </c>
      <c r="AD7" s="32" t="s">
        <v>81</v>
      </c>
      <c r="AE7" s="32" t="s">
        <v>82</v>
      </c>
      <c r="AF7" s="32" t="s">
        <v>83</v>
      </c>
      <c r="AG7" s="32" t="s">
        <v>84</v>
      </c>
      <c r="AH7" s="32" t="s">
        <v>85</v>
      </c>
      <c r="AI7" s="32" t="s">
        <v>86</v>
      </c>
      <c r="AJ7" s="32" t="s">
        <v>87</v>
      </c>
      <c r="AK7" s="32" t="s">
        <v>88</v>
      </c>
      <c r="AL7" s="32" t="s">
        <v>89</v>
      </c>
      <c r="AM7" s="32" t="s">
        <v>90</v>
      </c>
      <c r="AN7" s="32" t="s">
        <v>91</v>
      </c>
      <c r="AO7" s="32" t="s">
        <v>92</v>
      </c>
      <c r="AP7" s="32" t="s">
        <v>93</v>
      </c>
      <c r="AQ7" s="32" t="s">
        <v>94</v>
      </c>
      <c r="AR7" s="32" t="s">
        <v>95</v>
      </c>
      <c r="AS7" s="32" t="s">
        <v>96</v>
      </c>
      <c r="AT7" s="32" t="s">
        <v>97</v>
      </c>
      <c r="AU7" s="32" t="s">
        <v>98</v>
      </c>
      <c r="AV7" s="32" t="s">
        <v>99</v>
      </c>
      <c r="AW7" s="32" t="s">
        <v>100</v>
      </c>
      <c r="AX7" s="35"/>
      <c r="AY7" s="30"/>
      <c r="AZ7" s="31"/>
      <c r="BK7" s="13"/>
      <c r="BL7" s="13"/>
    </row>
    <row r="8" spans="1:64" ht="15" customHeight="1" thickTop="1" x14ac:dyDescent="0.3">
      <c r="A8" s="4" t="s">
        <v>63</v>
      </c>
      <c r="B8" s="5" t="s">
        <v>101</v>
      </c>
      <c r="C8" s="36">
        <v>730792</v>
      </c>
      <c r="D8" s="36">
        <v>62461</v>
      </c>
      <c r="E8" s="37">
        <v>26721</v>
      </c>
      <c r="F8" s="37">
        <v>890</v>
      </c>
      <c r="G8" s="37">
        <v>0</v>
      </c>
      <c r="H8" s="37">
        <v>0</v>
      </c>
      <c r="I8" s="37">
        <v>0</v>
      </c>
      <c r="J8" s="37">
        <v>1532</v>
      </c>
      <c r="K8" s="37">
        <v>639105</v>
      </c>
      <c r="L8" s="38">
        <v>616090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6">
        <v>0</v>
      </c>
      <c r="AF8" s="36">
        <v>0</v>
      </c>
      <c r="AG8" s="36">
        <v>0</v>
      </c>
      <c r="AH8" s="36">
        <v>0</v>
      </c>
      <c r="AI8" s="36">
        <v>0</v>
      </c>
      <c r="AJ8" s="36">
        <v>0</v>
      </c>
      <c r="AK8" s="36">
        <v>0</v>
      </c>
      <c r="AL8" s="36">
        <v>0</v>
      </c>
      <c r="AM8" s="36">
        <v>0</v>
      </c>
      <c r="AN8" s="36">
        <v>0</v>
      </c>
      <c r="AO8" s="36">
        <v>0</v>
      </c>
      <c r="AP8" s="36">
        <v>0</v>
      </c>
      <c r="AQ8" s="36">
        <v>0</v>
      </c>
      <c r="AR8" s="36">
        <v>0</v>
      </c>
      <c r="AS8" s="36">
        <v>0</v>
      </c>
      <c r="AT8" s="36">
        <v>0</v>
      </c>
      <c r="AU8" s="36"/>
      <c r="AV8" s="36"/>
      <c r="AW8" s="36">
        <v>0</v>
      </c>
      <c r="AX8" s="39">
        <v>616090</v>
      </c>
      <c r="AY8" s="40">
        <v>0</v>
      </c>
      <c r="AZ8" s="39">
        <v>23476</v>
      </c>
      <c r="BK8" s="13"/>
      <c r="BL8" s="13"/>
    </row>
    <row r="9" spans="1:64" ht="15" customHeight="1" x14ac:dyDescent="0.3">
      <c r="A9" s="6" t="s">
        <v>64</v>
      </c>
      <c r="B9" s="7" t="s">
        <v>102</v>
      </c>
      <c r="C9" s="36">
        <v>157638</v>
      </c>
      <c r="D9" s="36">
        <v>14202</v>
      </c>
      <c r="E9" s="37">
        <v>1838</v>
      </c>
      <c r="F9" s="37">
        <v>10</v>
      </c>
      <c r="G9" s="37">
        <v>0</v>
      </c>
      <c r="H9" s="37">
        <v>0</v>
      </c>
      <c r="I9" s="37">
        <v>0</v>
      </c>
      <c r="J9" s="37">
        <v>84</v>
      </c>
      <c r="K9" s="37">
        <v>141505</v>
      </c>
      <c r="L9" s="38">
        <v>0</v>
      </c>
      <c r="M9" s="36">
        <v>137916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36">
        <v>0</v>
      </c>
      <c r="AI9" s="36">
        <v>0</v>
      </c>
      <c r="AJ9" s="36">
        <v>0</v>
      </c>
      <c r="AK9" s="36">
        <v>0</v>
      </c>
      <c r="AL9" s="36">
        <v>0</v>
      </c>
      <c r="AM9" s="36">
        <v>0</v>
      </c>
      <c r="AN9" s="36">
        <v>0</v>
      </c>
      <c r="AO9" s="36">
        <v>0</v>
      </c>
      <c r="AP9" s="36">
        <v>0</v>
      </c>
      <c r="AQ9" s="36">
        <v>0</v>
      </c>
      <c r="AR9" s="36">
        <v>0</v>
      </c>
      <c r="AS9" s="36">
        <v>0</v>
      </c>
      <c r="AT9" s="36">
        <v>0</v>
      </c>
      <c r="AU9" s="36"/>
      <c r="AV9" s="36"/>
      <c r="AW9" s="36">
        <v>0</v>
      </c>
      <c r="AX9" s="39">
        <v>137916</v>
      </c>
      <c r="AY9" s="41">
        <v>0</v>
      </c>
      <c r="AZ9" s="39">
        <v>3600</v>
      </c>
      <c r="BK9" s="13"/>
      <c r="BL9" s="13"/>
    </row>
    <row r="10" spans="1:64" ht="15" customHeight="1" x14ac:dyDescent="0.3">
      <c r="A10" s="6" t="s">
        <v>65</v>
      </c>
      <c r="B10" s="7" t="s">
        <v>103</v>
      </c>
      <c r="C10" s="36">
        <v>48081</v>
      </c>
      <c r="D10" s="36">
        <v>4725</v>
      </c>
      <c r="E10" s="37">
        <v>1416</v>
      </c>
      <c r="F10" s="37">
        <v>36</v>
      </c>
      <c r="G10" s="37">
        <v>0</v>
      </c>
      <c r="H10" s="37">
        <v>0</v>
      </c>
      <c r="I10" s="37">
        <v>0</v>
      </c>
      <c r="J10" s="37">
        <v>36</v>
      </c>
      <c r="K10" s="37">
        <v>41873</v>
      </c>
      <c r="L10" s="38">
        <v>0</v>
      </c>
      <c r="M10" s="36">
        <v>0</v>
      </c>
      <c r="N10" s="36">
        <v>41285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0</v>
      </c>
      <c r="AS10" s="36">
        <v>0</v>
      </c>
      <c r="AT10" s="36">
        <v>0</v>
      </c>
      <c r="AU10" s="36"/>
      <c r="AV10" s="36"/>
      <c r="AW10" s="36">
        <v>0</v>
      </c>
      <c r="AX10" s="39">
        <v>41285</v>
      </c>
      <c r="AY10" s="41">
        <v>0</v>
      </c>
      <c r="AZ10" s="39">
        <v>592</v>
      </c>
      <c r="BK10" s="13"/>
      <c r="BL10" s="13"/>
    </row>
    <row r="11" spans="1:64" ht="15" customHeight="1" x14ac:dyDescent="0.3">
      <c r="A11" s="6" t="s">
        <v>66</v>
      </c>
      <c r="B11" s="7" t="s">
        <v>104</v>
      </c>
      <c r="C11" s="36">
        <v>26950</v>
      </c>
      <c r="D11" s="36">
        <v>2831</v>
      </c>
      <c r="E11" s="37">
        <v>849</v>
      </c>
      <c r="F11" s="37">
        <v>149</v>
      </c>
      <c r="G11" s="37">
        <v>0</v>
      </c>
      <c r="H11" s="37">
        <v>0</v>
      </c>
      <c r="I11" s="37">
        <v>0</v>
      </c>
      <c r="J11" s="37">
        <v>94</v>
      </c>
      <c r="K11" s="37">
        <v>23026</v>
      </c>
      <c r="L11" s="38">
        <v>0</v>
      </c>
      <c r="M11" s="36">
        <v>0</v>
      </c>
      <c r="N11" s="36">
        <v>0</v>
      </c>
      <c r="O11" s="36">
        <v>22398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6">
        <v>0</v>
      </c>
      <c r="AU11" s="36"/>
      <c r="AV11" s="36"/>
      <c r="AW11" s="36">
        <v>0</v>
      </c>
      <c r="AX11" s="39">
        <v>22398</v>
      </c>
      <c r="AY11" s="41">
        <v>0</v>
      </c>
      <c r="AZ11" s="39">
        <v>576</v>
      </c>
      <c r="BK11" s="13"/>
      <c r="BL11" s="13"/>
    </row>
    <row r="12" spans="1:64" ht="15" customHeight="1" x14ac:dyDescent="0.3">
      <c r="A12" s="6" t="s">
        <v>67</v>
      </c>
      <c r="B12" s="7" t="s">
        <v>105</v>
      </c>
      <c r="C12" s="36">
        <v>110631</v>
      </c>
      <c r="D12" s="36">
        <v>6138</v>
      </c>
      <c r="E12" s="37">
        <v>2554</v>
      </c>
      <c r="F12" s="37">
        <v>319</v>
      </c>
      <c r="G12" s="37">
        <v>0</v>
      </c>
      <c r="H12" s="37">
        <v>0</v>
      </c>
      <c r="I12" s="37">
        <v>0</v>
      </c>
      <c r="J12" s="37">
        <v>146</v>
      </c>
      <c r="K12" s="37">
        <v>102022</v>
      </c>
      <c r="L12" s="38">
        <v>0</v>
      </c>
      <c r="M12" s="36">
        <v>0</v>
      </c>
      <c r="N12" s="36">
        <v>0</v>
      </c>
      <c r="O12" s="36">
        <v>0</v>
      </c>
      <c r="P12" s="36">
        <v>88185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5586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36">
        <v>0</v>
      </c>
      <c r="AO12" s="36">
        <v>0</v>
      </c>
      <c r="AP12" s="36">
        <v>0</v>
      </c>
      <c r="AQ12" s="36">
        <v>0</v>
      </c>
      <c r="AR12" s="36">
        <v>0</v>
      </c>
      <c r="AS12" s="36">
        <v>0</v>
      </c>
      <c r="AT12" s="36">
        <v>0</v>
      </c>
      <c r="AU12" s="36"/>
      <c r="AV12" s="36"/>
      <c r="AW12" s="36">
        <v>0</v>
      </c>
      <c r="AX12" s="39">
        <v>93813</v>
      </c>
      <c r="AY12" s="41">
        <v>0</v>
      </c>
      <c r="AZ12" s="39">
        <v>9518</v>
      </c>
      <c r="BK12" s="13"/>
      <c r="BL12" s="13"/>
    </row>
    <row r="13" spans="1:64" ht="15" customHeight="1" x14ac:dyDescent="0.3">
      <c r="A13" s="6" t="s">
        <v>68</v>
      </c>
      <c r="B13" s="7" t="s">
        <v>106</v>
      </c>
      <c r="C13" s="36">
        <v>721810</v>
      </c>
      <c r="D13" s="36">
        <v>67743</v>
      </c>
      <c r="E13" s="37">
        <v>16591</v>
      </c>
      <c r="F13" s="37">
        <v>14803</v>
      </c>
      <c r="G13" s="37">
        <v>0</v>
      </c>
      <c r="H13" s="37">
        <v>706</v>
      </c>
      <c r="I13" s="37">
        <v>124</v>
      </c>
      <c r="J13" s="37">
        <v>13316</v>
      </c>
      <c r="K13" s="37">
        <v>608546</v>
      </c>
      <c r="L13" s="38">
        <v>0</v>
      </c>
      <c r="M13" s="36">
        <v>0</v>
      </c>
      <c r="N13" s="36">
        <v>0</v>
      </c>
      <c r="O13" s="36">
        <v>0</v>
      </c>
      <c r="P13" s="36">
        <v>0</v>
      </c>
      <c r="Q13" s="36">
        <v>491898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36">
        <v>0</v>
      </c>
      <c r="AO13" s="36">
        <v>0</v>
      </c>
      <c r="AP13" s="36">
        <v>0</v>
      </c>
      <c r="AQ13" s="36">
        <v>0</v>
      </c>
      <c r="AR13" s="36">
        <v>0</v>
      </c>
      <c r="AS13" s="36">
        <v>0</v>
      </c>
      <c r="AT13" s="36">
        <v>0</v>
      </c>
      <c r="AU13" s="36"/>
      <c r="AV13" s="36"/>
      <c r="AW13" s="36">
        <v>0</v>
      </c>
      <c r="AX13" s="39">
        <v>491898</v>
      </c>
      <c r="AY13" s="41">
        <v>0</v>
      </c>
      <c r="AZ13" s="39">
        <v>116927</v>
      </c>
      <c r="BK13" s="13"/>
      <c r="BL13" s="13"/>
    </row>
    <row r="14" spans="1:64" ht="15" customHeight="1" x14ac:dyDescent="0.3">
      <c r="A14" s="6" t="s">
        <v>69</v>
      </c>
      <c r="B14" s="7" t="s">
        <v>107</v>
      </c>
      <c r="C14" s="36">
        <v>153984</v>
      </c>
      <c r="D14" s="36">
        <v>11703</v>
      </c>
      <c r="E14" s="37">
        <v>1124</v>
      </c>
      <c r="F14" s="37">
        <v>6571</v>
      </c>
      <c r="G14" s="37">
        <v>0</v>
      </c>
      <c r="H14" s="37">
        <v>4790</v>
      </c>
      <c r="I14" s="37">
        <v>23</v>
      </c>
      <c r="J14" s="37">
        <v>3745</v>
      </c>
      <c r="K14" s="37">
        <v>125287</v>
      </c>
      <c r="L14" s="38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115236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/>
      <c r="AV14" s="36"/>
      <c r="AW14" s="36">
        <v>0</v>
      </c>
      <c r="AX14" s="39">
        <v>115236</v>
      </c>
      <c r="AY14" s="41">
        <v>0</v>
      </c>
      <c r="AZ14" s="39">
        <v>10059</v>
      </c>
      <c r="BK14" s="13"/>
      <c r="BL14" s="13"/>
    </row>
    <row r="15" spans="1:64" ht="15" customHeight="1" x14ac:dyDescent="0.3">
      <c r="A15" s="6" t="s">
        <v>70</v>
      </c>
      <c r="B15" s="7" t="s">
        <v>108</v>
      </c>
      <c r="C15" s="36">
        <v>14400</v>
      </c>
      <c r="D15" s="36">
        <v>753</v>
      </c>
      <c r="E15" s="37">
        <v>184</v>
      </c>
      <c r="F15" s="37">
        <v>2036</v>
      </c>
      <c r="G15" s="37">
        <v>0</v>
      </c>
      <c r="H15" s="37">
        <v>1728</v>
      </c>
      <c r="I15" s="37">
        <v>1</v>
      </c>
      <c r="J15" s="37">
        <v>1257</v>
      </c>
      <c r="K15" s="37">
        <v>8430</v>
      </c>
      <c r="L15" s="38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82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/>
      <c r="AV15" s="36"/>
      <c r="AW15" s="36">
        <v>0</v>
      </c>
      <c r="AX15" s="39">
        <v>82</v>
      </c>
      <c r="AY15" s="41">
        <v>0</v>
      </c>
      <c r="AZ15" s="39">
        <v>8349</v>
      </c>
      <c r="BK15" s="13"/>
      <c r="BL15" s="13"/>
    </row>
    <row r="16" spans="1:64" ht="15" customHeight="1" x14ac:dyDescent="0.3">
      <c r="A16" s="6" t="s">
        <v>71</v>
      </c>
      <c r="B16" s="7" t="s">
        <v>109</v>
      </c>
      <c r="C16" s="36">
        <v>270371</v>
      </c>
      <c r="D16" s="36">
        <v>60727</v>
      </c>
      <c r="E16" s="37">
        <v>1250</v>
      </c>
      <c r="F16" s="37">
        <v>11463</v>
      </c>
      <c r="G16" s="37">
        <v>0</v>
      </c>
      <c r="H16" s="37">
        <v>0</v>
      </c>
      <c r="I16" s="37">
        <v>165</v>
      </c>
      <c r="J16" s="37">
        <v>12125</v>
      </c>
      <c r="K16" s="37">
        <v>184342</v>
      </c>
      <c r="L16" s="38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92083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/>
      <c r="AV16" s="36"/>
      <c r="AW16" s="36">
        <v>0</v>
      </c>
      <c r="AX16" s="39">
        <v>92083</v>
      </c>
      <c r="AY16" s="41">
        <v>0</v>
      </c>
      <c r="AZ16" s="39">
        <v>92263</v>
      </c>
      <c r="BK16" s="13"/>
      <c r="BL16" s="13"/>
    </row>
    <row r="17" spans="1:64" ht="15" customHeight="1" x14ac:dyDescent="0.3">
      <c r="A17" s="6" t="s">
        <v>72</v>
      </c>
      <c r="B17" s="7" t="s">
        <v>110</v>
      </c>
      <c r="C17" s="36">
        <v>156888</v>
      </c>
      <c r="D17" s="36">
        <v>18270</v>
      </c>
      <c r="E17" s="37">
        <v>3848</v>
      </c>
      <c r="F17" s="37">
        <v>946</v>
      </c>
      <c r="G17" s="37">
        <v>0</v>
      </c>
      <c r="H17" s="37">
        <v>0</v>
      </c>
      <c r="I17" s="37">
        <v>0</v>
      </c>
      <c r="J17" s="37">
        <v>2076</v>
      </c>
      <c r="K17" s="37">
        <v>131753</v>
      </c>
      <c r="L17" s="38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116995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0</v>
      </c>
      <c r="AT17" s="36">
        <v>0</v>
      </c>
      <c r="AU17" s="36"/>
      <c r="AV17" s="36"/>
      <c r="AW17" s="36">
        <v>0</v>
      </c>
      <c r="AX17" s="39">
        <v>116995</v>
      </c>
      <c r="AY17" s="41">
        <v>0</v>
      </c>
      <c r="AZ17" s="39">
        <v>14847</v>
      </c>
      <c r="BK17" s="13"/>
      <c r="BL17" s="13"/>
    </row>
    <row r="18" spans="1:64" ht="15" customHeight="1" x14ac:dyDescent="0.3">
      <c r="A18" s="6" t="s">
        <v>73</v>
      </c>
      <c r="B18" s="7" t="s">
        <v>111</v>
      </c>
      <c r="C18" s="36">
        <v>784703</v>
      </c>
      <c r="D18" s="36">
        <v>92356</v>
      </c>
      <c r="E18" s="37">
        <v>15589</v>
      </c>
      <c r="F18" s="37">
        <v>27398</v>
      </c>
      <c r="G18" s="37">
        <v>-22325</v>
      </c>
      <c r="H18" s="37">
        <v>27822</v>
      </c>
      <c r="I18" s="37">
        <v>500</v>
      </c>
      <c r="J18" s="37">
        <v>42336</v>
      </c>
      <c r="K18" s="37">
        <v>605046</v>
      </c>
      <c r="L18" s="38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125548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36">
        <v>0</v>
      </c>
      <c r="AT18" s="36">
        <v>0</v>
      </c>
      <c r="AU18" s="36"/>
      <c r="AV18" s="36"/>
      <c r="AW18" s="36">
        <v>0</v>
      </c>
      <c r="AX18" s="39">
        <v>125548</v>
      </c>
      <c r="AY18" s="41">
        <v>0</v>
      </c>
      <c r="AZ18" s="39">
        <v>477799</v>
      </c>
      <c r="BK18" s="13"/>
      <c r="BL18" s="13"/>
    </row>
    <row r="19" spans="1:64" ht="15" customHeight="1" x14ac:dyDescent="0.3">
      <c r="A19" s="6" t="s">
        <v>74</v>
      </c>
      <c r="B19" s="7" t="s">
        <v>112</v>
      </c>
      <c r="C19" s="36">
        <v>69631</v>
      </c>
      <c r="D19" s="36">
        <v>13486</v>
      </c>
      <c r="E19" s="37">
        <v>1296</v>
      </c>
      <c r="F19" s="37">
        <v>20</v>
      </c>
      <c r="G19" s="37">
        <v>0</v>
      </c>
      <c r="H19" s="37">
        <v>0</v>
      </c>
      <c r="I19" s="37">
        <v>1</v>
      </c>
      <c r="J19" s="37">
        <v>1025</v>
      </c>
      <c r="K19" s="37">
        <v>53786</v>
      </c>
      <c r="L19" s="38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11591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>
        <v>0</v>
      </c>
      <c r="AU19" s="36"/>
      <c r="AV19" s="36"/>
      <c r="AW19" s="36">
        <v>0</v>
      </c>
      <c r="AX19" s="39">
        <v>11591</v>
      </c>
      <c r="AY19" s="41">
        <v>0</v>
      </c>
      <c r="AZ19" s="39">
        <v>42210</v>
      </c>
      <c r="BK19" s="13"/>
      <c r="BL19" s="13"/>
    </row>
    <row r="20" spans="1:64" ht="15" customHeight="1" x14ac:dyDescent="0.3">
      <c r="A20" s="6" t="s">
        <v>75</v>
      </c>
      <c r="B20" s="7" t="s">
        <v>113</v>
      </c>
      <c r="C20" s="36">
        <v>96438</v>
      </c>
      <c r="D20" s="36">
        <v>4833</v>
      </c>
      <c r="E20" s="37">
        <v>1711</v>
      </c>
      <c r="F20" s="37">
        <v>3889</v>
      </c>
      <c r="G20" s="37">
        <v>0</v>
      </c>
      <c r="H20" s="37">
        <v>0</v>
      </c>
      <c r="I20" s="37">
        <v>21</v>
      </c>
      <c r="J20" s="37">
        <v>2413</v>
      </c>
      <c r="K20" s="37">
        <v>83522</v>
      </c>
      <c r="L20" s="38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59742</v>
      </c>
      <c r="Y20" s="36">
        <v>3647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v>0</v>
      </c>
      <c r="AT20" s="36">
        <v>0</v>
      </c>
      <c r="AU20" s="36"/>
      <c r="AV20" s="36"/>
      <c r="AW20" s="36">
        <v>0</v>
      </c>
      <c r="AX20" s="39">
        <v>63467</v>
      </c>
      <c r="AY20" s="41">
        <v>0</v>
      </c>
      <c r="AZ20" s="39">
        <v>20082</v>
      </c>
      <c r="BK20" s="13"/>
      <c r="BL20" s="13"/>
    </row>
    <row r="21" spans="1:64" ht="15" customHeight="1" x14ac:dyDescent="0.3">
      <c r="A21" s="6" t="s">
        <v>76</v>
      </c>
      <c r="B21" s="7" t="s">
        <v>114</v>
      </c>
      <c r="C21" s="36">
        <v>238903</v>
      </c>
      <c r="D21" s="36">
        <v>7849</v>
      </c>
      <c r="E21" s="37">
        <v>2669</v>
      </c>
      <c r="F21" s="37">
        <v>10104</v>
      </c>
      <c r="G21" s="37">
        <v>0</v>
      </c>
      <c r="H21" s="37">
        <v>0</v>
      </c>
      <c r="I21" s="37">
        <v>3</v>
      </c>
      <c r="J21" s="37">
        <v>3472</v>
      </c>
      <c r="K21" s="37">
        <v>214029</v>
      </c>
      <c r="L21" s="38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162786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36">
        <v>0</v>
      </c>
      <c r="AU21" s="36"/>
      <c r="AV21" s="36"/>
      <c r="AW21" s="36">
        <v>0</v>
      </c>
      <c r="AX21" s="39">
        <v>162786</v>
      </c>
      <c r="AY21" s="41">
        <v>0</v>
      </c>
      <c r="AZ21" s="39">
        <v>51671</v>
      </c>
      <c r="BK21" s="13"/>
      <c r="BL21" s="13"/>
    </row>
    <row r="22" spans="1:64" ht="15" customHeight="1" x14ac:dyDescent="0.3">
      <c r="A22" s="6" t="s">
        <v>77</v>
      </c>
      <c r="B22" s="7" t="s">
        <v>115</v>
      </c>
      <c r="C22" s="36">
        <v>251086</v>
      </c>
      <c r="D22" s="36">
        <v>19913</v>
      </c>
      <c r="E22" s="37">
        <v>6048</v>
      </c>
      <c r="F22" s="37">
        <v>3645</v>
      </c>
      <c r="G22" s="37">
        <v>0</v>
      </c>
      <c r="H22" s="37">
        <v>0</v>
      </c>
      <c r="I22" s="37">
        <v>1021</v>
      </c>
      <c r="J22" s="37">
        <v>4651</v>
      </c>
      <c r="K22" s="37">
        <v>215936</v>
      </c>
      <c r="L22" s="38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61498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v>0</v>
      </c>
      <c r="AT22" s="36">
        <v>0</v>
      </c>
      <c r="AU22" s="36"/>
      <c r="AV22" s="36"/>
      <c r="AW22" s="36">
        <v>0</v>
      </c>
      <c r="AX22" s="39">
        <v>61498</v>
      </c>
      <c r="AY22" s="41">
        <v>0</v>
      </c>
      <c r="AZ22" s="39">
        <v>155183</v>
      </c>
      <c r="BK22" s="13"/>
      <c r="BL22" s="13"/>
    </row>
    <row r="23" spans="1:64" ht="15" customHeight="1" x14ac:dyDescent="0.3">
      <c r="A23" s="6" t="s">
        <v>78</v>
      </c>
      <c r="B23" s="7" t="s">
        <v>116</v>
      </c>
      <c r="C23" s="36">
        <v>277841</v>
      </c>
      <c r="D23" s="36">
        <v>25221</v>
      </c>
      <c r="E23" s="37">
        <v>1395</v>
      </c>
      <c r="F23" s="37">
        <v>6550</v>
      </c>
      <c r="G23" s="37">
        <v>0</v>
      </c>
      <c r="H23" s="37">
        <v>31</v>
      </c>
      <c r="I23" s="37">
        <v>203</v>
      </c>
      <c r="J23" s="37">
        <v>14558</v>
      </c>
      <c r="K23" s="37">
        <v>229793</v>
      </c>
      <c r="L23" s="38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14833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36">
        <v>0</v>
      </c>
      <c r="AT23" s="36">
        <v>0</v>
      </c>
      <c r="AU23" s="36"/>
      <c r="AV23" s="36"/>
      <c r="AW23" s="36">
        <v>0</v>
      </c>
      <c r="AX23" s="39">
        <v>14833</v>
      </c>
      <c r="AY23" s="41">
        <v>0</v>
      </c>
      <c r="AZ23" s="39">
        <v>214959</v>
      </c>
      <c r="BK23" s="13"/>
      <c r="BL23" s="13"/>
    </row>
    <row r="24" spans="1:64" ht="15" customHeight="1" x14ac:dyDescent="0.3">
      <c r="A24" s="6" t="s">
        <v>79</v>
      </c>
      <c r="B24" s="7" t="s">
        <v>117</v>
      </c>
      <c r="C24" s="36">
        <v>90964</v>
      </c>
      <c r="D24" s="36">
        <v>6725</v>
      </c>
      <c r="E24" s="37">
        <v>717</v>
      </c>
      <c r="F24" s="37">
        <v>1536</v>
      </c>
      <c r="G24" s="37">
        <v>0</v>
      </c>
      <c r="H24" s="37">
        <v>0</v>
      </c>
      <c r="I24" s="37">
        <v>0</v>
      </c>
      <c r="J24" s="37">
        <v>874</v>
      </c>
      <c r="K24" s="37">
        <v>81096</v>
      </c>
      <c r="L24" s="38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76759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/>
      <c r="AV24" s="36"/>
      <c r="AW24" s="36">
        <v>0</v>
      </c>
      <c r="AX24" s="39">
        <v>76759</v>
      </c>
      <c r="AY24" s="41">
        <v>0</v>
      </c>
      <c r="AZ24" s="39">
        <v>4308</v>
      </c>
      <c r="BK24" s="13"/>
      <c r="BL24" s="13"/>
    </row>
    <row r="25" spans="1:64" ht="15" customHeight="1" x14ac:dyDescent="0.3">
      <c r="A25" s="6" t="s">
        <v>80</v>
      </c>
      <c r="B25" s="7" t="s">
        <v>118</v>
      </c>
      <c r="C25" s="36">
        <v>70732</v>
      </c>
      <c r="D25" s="36">
        <v>0</v>
      </c>
      <c r="E25" s="37">
        <v>0</v>
      </c>
      <c r="F25" s="37">
        <v>1185</v>
      </c>
      <c r="G25" s="37">
        <v>0</v>
      </c>
      <c r="H25" s="37">
        <v>0</v>
      </c>
      <c r="I25" s="37">
        <v>3</v>
      </c>
      <c r="J25" s="37">
        <v>119</v>
      </c>
      <c r="K25" s="37">
        <v>69425</v>
      </c>
      <c r="L25" s="38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63401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0</v>
      </c>
      <c r="AT25" s="36">
        <v>0</v>
      </c>
      <c r="AU25" s="36"/>
      <c r="AV25" s="36"/>
      <c r="AW25" s="36">
        <v>0</v>
      </c>
      <c r="AX25" s="39">
        <v>63401</v>
      </c>
      <c r="AY25" s="41">
        <v>0</v>
      </c>
      <c r="AZ25" s="39">
        <v>6024</v>
      </c>
      <c r="BK25" s="13"/>
      <c r="BL25" s="13"/>
    </row>
    <row r="26" spans="1:64" ht="15" customHeight="1" x14ac:dyDescent="0.3">
      <c r="A26" s="6" t="s">
        <v>81</v>
      </c>
      <c r="B26" s="7" t="s">
        <v>119</v>
      </c>
      <c r="C26" s="36">
        <v>240719</v>
      </c>
      <c r="D26" s="36">
        <v>0</v>
      </c>
      <c r="E26" s="37">
        <v>0</v>
      </c>
      <c r="F26" s="37">
        <v>3896</v>
      </c>
      <c r="G26" s="37">
        <v>0</v>
      </c>
      <c r="H26" s="37">
        <v>0</v>
      </c>
      <c r="I26" s="37">
        <v>0</v>
      </c>
      <c r="J26" s="37">
        <v>8</v>
      </c>
      <c r="K26" s="37">
        <v>236816</v>
      </c>
      <c r="L26" s="38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153375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/>
      <c r="AV26" s="36"/>
      <c r="AW26" s="36">
        <v>0</v>
      </c>
      <c r="AX26" s="39">
        <v>153375</v>
      </c>
      <c r="AY26" s="41">
        <v>0</v>
      </c>
      <c r="AZ26" s="39">
        <v>83423</v>
      </c>
      <c r="BK26" s="13"/>
      <c r="BL26" s="13"/>
    </row>
    <row r="27" spans="1:64" ht="15" customHeight="1" x14ac:dyDescent="0.3">
      <c r="A27" s="6" t="s">
        <v>82</v>
      </c>
      <c r="B27" s="7" t="s">
        <v>120</v>
      </c>
      <c r="C27" s="36">
        <v>79725</v>
      </c>
      <c r="D27" s="36">
        <v>0</v>
      </c>
      <c r="E27" s="37">
        <v>0</v>
      </c>
      <c r="F27" s="37">
        <v>146</v>
      </c>
      <c r="G27" s="37">
        <v>0</v>
      </c>
      <c r="H27" s="37">
        <v>0</v>
      </c>
      <c r="I27" s="37">
        <v>0</v>
      </c>
      <c r="J27" s="37">
        <v>0</v>
      </c>
      <c r="K27" s="37">
        <v>79579</v>
      </c>
      <c r="L27" s="38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79579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36">
        <v>0</v>
      </c>
      <c r="AU27" s="36"/>
      <c r="AV27" s="36"/>
      <c r="AW27" s="36">
        <v>0</v>
      </c>
      <c r="AX27" s="39">
        <v>79579</v>
      </c>
      <c r="AY27" s="41">
        <v>0</v>
      </c>
      <c r="AZ27" s="39">
        <v>0</v>
      </c>
      <c r="BK27" s="13"/>
      <c r="BL27" s="13"/>
    </row>
    <row r="28" spans="1:64" ht="15" customHeight="1" x14ac:dyDescent="0.3">
      <c r="A28" s="6" t="s">
        <v>83</v>
      </c>
      <c r="B28" s="7" t="s">
        <v>121</v>
      </c>
      <c r="C28" s="36">
        <v>318429</v>
      </c>
      <c r="D28" s="36">
        <v>0</v>
      </c>
      <c r="E28" s="37">
        <v>0</v>
      </c>
      <c r="F28" s="37">
        <v>1071</v>
      </c>
      <c r="G28" s="37">
        <v>0</v>
      </c>
      <c r="H28" s="37">
        <v>0</v>
      </c>
      <c r="I28" s="37">
        <v>0</v>
      </c>
      <c r="J28" s="37">
        <v>0</v>
      </c>
      <c r="K28" s="37">
        <v>317356</v>
      </c>
      <c r="L28" s="38">
        <v>0</v>
      </c>
      <c r="M28" s="36">
        <v>0</v>
      </c>
      <c r="N28" s="36">
        <v>18</v>
      </c>
      <c r="O28" s="36">
        <v>0</v>
      </c>
      <c r="P28" s="36">
        <v>0</v>
      </c>
      <c r="Q28" s="36">
        <v>177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2</v>
      </c>
      <c r="AA28" s="36">
        <v>0</v>
      </c>
      <c r="AB28" s="36">
        <v>0</v>
      </c>
      <c r="AC28" s="36">
        <v>14</v>
      </c>
      <c r="AD28" s="36">
        <v>4763</v>
      </c>
      <c r="AE28" s="36">
        <v>396</v>
      </c>
      <c r="AF28" s="36">
        <v>307197</v>
      </c>
      <c r="AG28" s="36">
        <v>221</v>
      </c>
      <c r="AH28" s="36">
        <v>193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3</v>
      </c>
      <c r="AQ28" s="36">
        <v>0</v>
      </c>
      <c r="AR28" s="36">
        <v>0</v>
      </c>
      <c r="AS28" s="36">
        <v>0</v>
      </c>
      <c r="AT28" s="36">
        <v>0</v>
      </c>
      <c r="AU28" s="36"/>
      <c r="AV28" s="36"/>
      <c r="AW28" s="36">
        <v>0</v>
      </c>
      <c r="AX28" s="39">
        <v>312984</v>
      </c>
      <c r="AY28" s="41">
        <v>0</v>
      </c>
      <c r="AZ28" s="39">
        <v>4372</v>
      </c>
      <c r="BK28" s="13"/>
      <c r="BL28" s="13"/>
    </row>
    <row r="29" spans="1:64" ht="15" customHeight="1" x14ac:dyDescent="0.3">
      <c r="A29" s="6" t="s">
        <v>84</v>
      </c>
      <c r="B29" s="7" t="s">
        <v>122</v>
      </c>
      <c r="C29" s="36">
        <v>32598</v>
      </c>
      <c r="D29" s="36">
        <v>-419939</v>
      </c>
      <c r="E29" s="37">
        <v>0</v>
      </c>
      <c r="F29" s="37">
        <v>17</v>
      </c>
      <c r="G29" s="37">
        <v>0</v>
      </c>
      <c r="H29" s="37">
        <v>0</v>
      </c>
      <c r="I29" s="37">
        <v>0</v>
      </c>
      <c r="J29" s="37">
        <v>0</v>
      </c>
      <c r="K29" s="37">
        <v>454087</v>
      </c>
      <c r="L29" s="38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454087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36">
        <v>0</v>
      </c>
      <c r="AU29" s="36"/>
      <c r="AV29" s="36"/>
      <c r="AW29" s="36">
        <v>0</v>
      </c>
      <c r="AX29" s="39">
        <v>454087</v>
      </c>
      <c r="AY29" s="41">
        <v>0</v>
      </c>
      <c r="AZ29" s="39">
        <v>0</v>
      </c>
      <c r="BK29" s="13"/>
      <c r="BL29" s="13"/>
    </row>
    <row r="30" spans="1:64" ht="15" customHeight="1" x14ac:dyDescent="0.3">
      <c r="A30" s="6" t="s">
        <v>85</v>
      </c>
      <c r="B30" s="7" t="s">
        <v>123</v>
      </c>
      <c r="C30" s="36">
        <v>368314</v>
      </c>
      <c r="D30" s="36">
        <v>0</v>
      </c>
      <c r="E30" s="37">
        <v>-85800</v>
      </c>
      <c r="F30" s="37">
        <v>0</v>
      </c>
      <c r="G30" s="37">
        <v>0</v>
      </c>
      <c r="H30" s="37">
        <v>0</v>
      </c>
      <c r="I30" s="37">
        <v>0</v>
      </c>
      <c r="J30" s="37">
        <v>1</v>
      </c>
      <c r="K30" s="37">
        <v>454165</v>
      </c>
      <c r="L30" s="38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3194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3288</v>
      </c>
      <c r="AH30" s="36">
        <v>434771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/>
      <c r="AV30" s="36"/>
      <c r="AW30" s="36">
        <v>0</v>
      </c>
      <c r="AX30" s="39">
        <v>441261</v>
      </c>
      <c r="AY30" s="41">
        <v>0</v>
      </c>
      <c r="AZ30" s="39">
        <v>12773</v>
      </c>
      <c r="BK30" s="13"/>
      <c r="BL30" s="13"/>
    </row>
    <row r="31" spans="1:64" ht="15" customHeight="1" x14ac:dyDescent="0.3">
      <c r="A31" s="6" t="s">
        <v>86</v>
      </c>
      <c r="B31" s="7" t="s">
        <v>124</v>
      </c>
      <c r="C31" s="36">
        <v>382119</v>
      </c>
      <c r="D31" s="36">
        <v>0</v>
      </c>
      <c r="E31" s="37">
        <v>0</v>
      </c>
      <c r="F31" s="37">
        <v>409</v>
      </c>
      <c r="G31" s="37">
        <v>0</v>
      </c>
      <c r="H31" s="37">
        <v>0</v>
      </c>
      <c r="I31" s="37">
        <v>0</v>
      </c>
      <c r="J31" s="37">
        <v>0</v>
      </c>
      <c r="K31" s="37">
        <v>381710</v>
      </c>
      <c r="L31" s="38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381710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v>0</v>
      </c>
      <c r="AT31" s="36">
        <v>0</v>
      </c>
      <c r="AU31" s="36"/>
      <c r="AV31" s="36"/>
      <c r="AW31" s="36">
        <v>0</v>
      </c>
      <c r="AX31" s="39">
        <v>381710</v>
      </c>
      <c r="AY31" s="41">
        <v>0</v>
      </c>
      <c r="AZ31" s="39">
        <v>0</v>
      </c>
      <c r="BK31" s="13"/>
      <c r="BL31" s="13"/>
    </row>
    <row r="32" spans="1:64" ht="15" customHeight="1" x14ac:dyDescent="0.3">
      <c r="A32" s="6" t="s">
        <v>87</v>
      </c>
      <c r="B32" s="7" t="s">
        <v>125</v>
      </c>
      <c r="C32" s="36">
        <v>305504</v>
      </c>
      <c r="D32" s="36">
        <v>3</v>
      </c>
      <c r="E32" s="37">
        <v>0</v>
      </c>
      <c r="F32" s="37">
        <v>15970</v>
      </c>
      <c r="G32" s="37">
        <v>0</v>
      </c>
      <c r="H32" s="37">
        <v>0</v>
      </c>
      <c r="I32" s="37">
        <v>0</v>
      </c>
      <c r="J32" s="37">
        <v>59</v>
      </c>
      <c r="K32" s="37">
        <v>289426</v>
      </c>
      <c r="L32" s="38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274235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36">
        <v>0</v>
      </c>
      <c r="AU32" s="36"/>
      <c r="AV32" s="36"/>
      <c r="AW32" s="36">
        <v>0</v>
      </c>
      <c r="AX32" s="39">
        <v>274235</v>
      </c>
      <c r="AY32" s="41">
        <v>0</v>
      </c>
      <c r="AZ32" s="39">
        <v>15270</v>
      </c>
      <c r="BK32" s="13"/>
      <c r="BL32" s="13"/>
    </row>
    <row r="33" spans="1:64" ht="15" customHeight="1" x14ac:dyDescent="0.3">
      <c r="A33" s="6" t="s">
        <v>88</v>
      </c>
      <c r="B33" s="7" t="s">
        <v>126</v>
      </c>
      <c r="C33" s="36">
        <v>121311</v>
      </c>
      <c r="D33" s="3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121311</v>
      </c>
      <c r="L33" s="38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2572</v>
      </c>
      <c r="AI33" s="36">
        <v>0</v>
      </c>
      <c r="AJ33" s="36">
        <v>0</v>
      </c>
      <c r="AK33" s="36">
        <v>106548</v>
      </c>
      <c r="AL33" s="36">
        <v>0</v>
      </c>
      <c r="AM33" s="36">
        <v>0</v>
      </c>
      <c r="AN33" s="36">
        <v>0</v>
      </c>
      <c r="AO33" s="36">
        <v>0</v>
      </c>
      <c r="AP33" s="36">
        <v>0</v>
      </c>
      <c r="AQ33" s="36">
        <v>0</v>
      </c>
      <c r="AR33" s="36">
        <v>0</v>
      </c>
      <c r="AS33" s="36">
        <v>0</v>
      </c>
      <c r="AT33" s="36">
        <v>0</v>
      </c>
      <c r="AU33" s="36"/>
      <c r="AV33" s="36"/>
      <c r="AW33" s="36">
        <v>0</v>
      </c>
      <c r="AX33" s="39">
        <v>109080</v>
      </c>
      <c r="AY33" s="41">
        <v>0</v>
      </c>
      <c r="AZ33" s="39">
        <v>12320</v>
      </c>
      <c r="BK33" s="13"/>
      <c r="BL33" s="13"/>
    </row>
    <row r="34" spans="1:64" ht="15" customHeight="1" x14ac:dyDescent="0.3">
      <c r="A34" s="6" t="s">
        <v>89</v>
      </c>
      <c r="B34" s="7" t="s">
        <v>127</v>
      </c>
      <c r="C34" s="36">
        <v>232386</v>
      </c>
      <c r="D34" s="36">
        <v>0</v>
      </c>
      <c r="E34" s="37">
        <v>0</v>
      </c>
      <c r="F34" s="37">
        <v>33</v>
      </c>
      <c r="G34" s="37">
        <v>0</v>
      </c>
      <c r="H34" s="37">
        <v>0</v>
      </c>
      <c r="I34" s="37">
        <v>0</v>
      </c>
      <c r="J34" s="37">
        <v>0</v>
      </c>
      <c r="K34" s="37">
        <v>232353</v>
      </c>
      <c r="L34" s="38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1614</v>
      </c>
      <c r="AI34" s="36">
        <v>0</v>
      </c>
      <c r="AJ34" s="36">
        <v>0</v>
      </c>
      <c r="AK34" s="36">
        <v>1970</v>
      </c>
      <c r="AL34" s="36">
        <v>228784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36">
        <v>0</v>
      </c>
      <c r="AS34" s="36">
        <v>0</v>
      </c>
      <c r="AT34" s="36">
        <v>0</v>
      </c>
      <c r="AU34" s="36"/>
      <c r="AV34" s="36"/>
      <c r="AW34" s="36">
        <v>0</v>
      </c>
      <c r="AX34" s="39">
        <v>232353</v>
      </c>
      <c r="AY34" s="41">
        <v>0</v>
      </c>
      <c r="AZ34" s="39">
        <v>0</v>
      </c>
      <c r="BK34" s="13"/>
      <c r="BL34" s="13"/>
    </row>
    <row r="35" spans="1:64" ht="15" customHeight="1" x14ac:dyDescent="0.3">
      <c r="A35" s="6" t="s">
        <v>90</v>
      </c>
      <c r="B35" s="7" t="s">
        <v>128</v>
      </c>
      <c r="C35" s="36">
        <v>443792</v>
      </c>
      <c r="D35" s="36">
        <v>0</v>
      </c>
      <c r="E35" s="37">
        <v>0</v>
      </c>
      <c r="F35" s="37">
        <v>160</v>
      </c>
      <c r="G35" s="37">
        <v>0</v>
      </c>
      <c r="H35" s="37">
        <v>0</v>
      </c>
      <c r="I35" s="37">
        <v>0</v>
      </c>
      <c r="J35" s="37">
        <v>0</v>
      </c>
      <c r="K35" s="37">
        <v>443621</v>
      </c>
      <c r="L35" s="38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243</v>
      </c>
      <c r="AL35" s="36">
        <v>0</v>
      </c>
      <c r="AM35" s="36">
        <v>438486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v>0</v>
      </c>
      <c r="AT35" s="36">
        <v>0</v>
      </c>
      <c r="AU35" s="36"/>
      <c r="AV35" s="36"/>
      <c r="AW35" s="36">
        <v>0</v>
      </c>
      <c r="AX35" s="39">
        <v>438745</v>
      </c>
      <c r="AY35" s="41">
        <v>0</v>
      </c>
      <c r="AZ35" s="39">
        <v>4770</v>
      </c>
      <c r="BK35" s="13"/>
      <c r="BL35" s="13"/>
    </row>
    <row r="36" spans="1:64" ht="15" customHeight="1" x14ac:dyDescent="0.3">
      <c r="A36" s="6" t="s">
        <v>91</v>
      </c>
      <c r="B36" s="7" t="s">
        <v>129</v>
      </c>
      <c r="C36" s="36">
        <v>138324</v>
      </c>
      <c r="D36" s="36">
        <v>0</v>
      </c>
      <c r="E36" s="37">
        <v>0</v>
      </c>
      <c r="F36" s="37">
        <v>7</v>
      </c>
      <c r="G36" s="37">
        <v>0</v>
      </c>
      <c r="H36" s="37">
        <v>0</v>
      </c>
      <c r="I36" s="37">
        <v>0</v>
      </c>
      <c r="J36" s="37">
        <v>0</v>
      </c>
      <c r="K36" s="37">
        <v>138317</v>
      </c>
      <c r="L36" s="38">
        <v>0</v>
      </c>
      <c r="M36" s="36">
        <v>0</v>
      </c>
      <c r="N36" s="36">
        <v>0</v>
      </c>
      <c r="O36" s="36">
        <v>0</v>
      </c>
      <c r="P36" s="36">
        <v>3090</v>
      </c>
      <c r="Q36" s="36">
        <v>0</v>
      </c>
      <c r="R36" s="36">
        <v>1643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8038</v>
      </c>
      <c r="AE36" s="36">
        <v>2066</v>
      </c>
      <c r="AF36" s="36">
        <v>2398</v>
      </c>
      <c r="AG36" s="36">
        <v>0</v>
      </c>
      <c r="AH36" s="36">
        <v>2227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118853</v>
      </c>
      <c r="AO36" s="36">
        <v>0</v>
      </c>
      <c r="AP36" s="36">
        <v>0</v>
      </c>
      <c r="AQ36" s="36">
        <v>0</v>
      </c>
      <c r="AR36" s="36">
        <v>0</v>
      </c>
      <c r="AS36" s="36">
        <v>0</v>
      </c>
      <c r="AT36" s="36">
        <v>0</v>
      </c>
      <c r="AU36" s="36"/>
      <c r="AV36" s="36"/>
      <c r="AW36" s="36">
        <v>0</v>
      </c>
      <c r="AX36" s="39">
        <v>138317</v>
      </c>
      <c r="AY36" s="41">
        <v>0</v>
      </c>
      <c r="AZ36" s="39">
        <v>0</v>
      </c>
      <c r="BK36" s="13"/>
      <c r="BL36" s="13"/>
    </row>
    <row r="37" spans="1:64" ht="15" customHeight="1" x14ac:dyDescent="0.3">
      <c r="A37" s="6" t="s">
        <v>92</v>
      </c>
      <c r="B37" s="7" t="s">
        <v>130</v>
      </c>
      <c r="C37" s="36">
        <v>258270</v>
      </c>
      <c r="D37" s="36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258270</v>
      </c>
      <c r="L37" s="38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  <c r="AJ37" s="36">
        <v>0</v>
      </c>
      <c r="AK37" s="36">
        <v>0</v>
      </c>
      <c r="AL37" s="36">
        <v>0</v>
      </c>
      <c r="AM37" s="36">
        <v>0</v>
      </c>
      <c r="AN37" s="36">
        <v>0</v>
      </c>
      <c r="AO37" s="36">
        <v>258270</v>
      </c>
      <c r="AP37" s="36">
        <v>0</v>
      </c>
      <c r="AQ37" s="36">
        <v>0</v>
      </c>
      <c r="AR37" s="36">
        <v>0</v>
      </c>
      <c r="AS37" s="36">
        <v>0</v>
      </c>
      <c r="AT37" s="36">
        <v>0</v>
      </c>
      <c r="AU37" s="36"/>
      <c r="AV37" s="36"/>
      <c r="AW37" s="36">
        <v>0</v>
      </c>
      <c r="AX37" s="39">
        <v>258270</v>
      </c>
      <c r="AY37" s="41">
        <v>0</v>
      </c>
      <c r="AZ37" s="39">
        <v>0</v>
      </c>
      <c r="BK37" s="13"/>
      <c r="BL37" s="13"/>
    </row>
    <row r="38" spans="1:64" ht="15" customHeight="1" x14ac:dyDescent="0.3">
      <c r="A38" s="6" t="s">
        <v>93</v>
      </c>
      <c r="B38" s="7" t="s">
        <v>131</v>
      </c>
      <c r="C38" s="36">
        <v>168936</v>
      </c>
      <c r="D38" s="36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168936</v>
      </c>
      <c r="L38" s="38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>
        <v>0</v>
      </c>
      <c r="AM38" s="36">
        <v>0</v>
      </c>
      <c r="AN38" s="36">
        <v>0</v>
      </c>
      <c r="AO38" s="36">
        <v>0</v>
      </c>
      <c r="AP38" s="36">
        <v>168516</v>
      </c>
      <c r="AQ38" s="36">
        <v>0</v>
      </c>
      <c r="AR38" s="36">
        <v>0</v>
      </c>
      <c r="AS38" s="36">
        <v>0</v>
      </c>
      <c r="AT38" s="36">
        <v>0</v>
      </c>
      <c r="AU38" s="36"/>
      <c r="AV38" s="36"/>
      <c r="AW38" s="36">
        <v>0</v>
      </c>
      <c r="AX38" s="39">
        <v>168516</v>
      </c>
      <c r="AY38" s="41">
        <v>0</v>
      </c>
      <c r="AZ38" s="39">
        <v>420</v>
      </c>
      <c r="BK38" s="13"/>
      <c r="BL38" s="13"/>
    </row>
    <row r="39" spans="1:64" ht="15" customHeight="1" x14ac:dyDescent="0.3">
      <c r="A39" s="6" t="s">
        <v>94</v>
      </c>
      <c r="B39" s="7" t="s">
        <v>132</v>
      </c>
      <c r="C39" s="36">
        <v>101031</v>
      </c>
      <c r="D39" s="36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101031</v>
      </c>
      <c r="L39" s="38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101031</v>
      </c>
      <c r="AR39" s="36">
        <v>0</v>
      </c>
      <c r="AS39" s="36">
        <v>0</v>
      </c>
      <c r="AT39" s="36">
        <v>0</v>
      </c>
      <c r="AU39" s="36"/>
      <c r="AV39" s="36"/>
      <c r="AW39" s="36">
        <v>0</v>
      </c>
      <c r="AX39" s="39">
        <v>101031</v>
      </c>
      <c r="AY39" s="41">
        <v>0</v>
      </c>
      <c r="AZ39" s="39">
        <v>0</v>
      </c>
      <c r="BK39" s="13"/>
      <c r="BL39" s="13"/>
    </row>
    <row r="40" spans="1:64" ht="15" customHeight="1" x14ac:dyDescent="0.3">
      <c r="A40" s="6" t="s">
        <v>95</v>
      </c>
      <c r="B40" s="7" t="s">
        <v>133</v>
      </c>
      <c r="C40" s="36">
        <v>26105</v>
      </c>
      <c r="D40" s="36">
        <v>0</v>
      </c>
      <c r="E40" s="37">
        <v>0</v>
      </c>
      <c r="F40" s="37">
        <v>85</v>
      </c>
      <c r="G40" s="37">
        <v>0</v>
      </c>
      <c r="H40" s="37">
        <v>154</v>
      </c>
      <c r="I40" s="37">
        <v>0</v>
      </c>
      <c r="J40" s="37">
        <v>4</v>
      </c>
      <c r="K40" s="37">
        <v>25845</v>
      </c>
      <c r="L40" s="38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0</v>
      </c>
      <c r="AR40" s="36">
        <v>25847</v>
      </c>
      <c r="AS40" s="36">
        <v>0</v>
      </c>
      <c r="AT40" s="36">
        <v>0</v>
      </c>
      <c r="AU40" s="36"/>
      <c r="AV40" s="36"/>
      <c r="AW40" s="36">
        <v>0</v>
      </c>
      <c r="AX40" s="39">
        <v>25847</v>
      </c>
      <c r="AY40" s="41">
        <v>0</v>
      </c>
      <c r="AZ40" s="39">
        <v>14</v>
      </c>
      <c r="BK40" s="13"/>
      <c r="BL40" s="13"/>
    </row>
    <row r="41" spans="1:64" ht="15" customHeight="1" x14ac:dyDescent="0.3">
      <c r="A41" s="6" t="s">
        <v>96</v>
      </c>
      <c r="B41" s="7" t="s">
        <v>134</v>
      </c>
      <c r="C41" s="36">
        <v>95838</v>
      </c>
      <c r="D41" s="36">
        <v>0</v>
      </c>
      <c r="E41" s="37">
        <v>0</v>
      </c>
      <c r="F41" s="37">
        <v>2919</v>
      </c>
      <c r="G41" s="37">
        <v>0</v>
      </c>
      <c r="H41" s="37">
        <v>0</v>
      </c>
      <c r="I41" s="37">
        <v>0</v>
      </c>
      <c r="J41" s="37">
        <v>0</v>
      </c>
      <c r="K41" s="37">
        <v>92901</v>
      </c>
      <c r="L41" s="38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36">
        <v>92901</v>
      </c>
      <c r="AT41" s="36">
        <v>0</v>
      </c>
      <c r="AU41" s="36"/>
      <c r="AV41" s="36"/>
      <c r="AW41" s="36">
        <v>0</v>
      </c>
      <c r="AX41" s="39">
        <v>92901</v>
      </c>
      <c r="AY41" s="41">
        <v>0</v>
      </c>
      <c r="AZ41" s="39">
        <v>0</v>
      </c>
      <c r="BK41" s="13"/>
      <c r="BL41" s="13"/>
    </row>
    <row r="42" spans="1:64" ht="15" customHeight="1" x14ac:dyDescent="0.3">
      <c r="A42" s="6" t="s">
        <v>97</v>
      </c>
      <c r="B42" s="7" t="s">
        <v>135</v>
      </c>
      <c r="C42" s="36">
        <v>6224</v>
      </c>
      <c r="D42" s="36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6224</v>
      </c>
      <c r="L42" s="38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  <c r="AJ42" s="36">
        <v>0</v>
      </c>
      <c r="AK42" s="36">
        <v>0</v>
      </c>
      <c r="AL42" s="36">
        <v>0</v>
      </c>
      <c r="AM42" s="36">
        <v>0</v>
      </c>
      <c r="AN42" s="36">
        <v>0</v>
      </c>
      <c r="AO42" s="36">
        <v>0</v>
      </c>
      <c r="AP42" s="36">
        <v>0</v>
      </c>
      <c r="AQ42" s="36">
        <v>0</v>
      </c>
      <c r="AR42" s="36">
        <v>0</v>
      </c>
      <c r="AS42" s="36">
        <v>0</v>
      </c>
      <c r="AT42" s="36">
        <v>6224</v>
      </c>
      <c r="AU42" s="36"/>
      <c r="AV42" s="36"/>
      <c r="AW42" s="36">
        <v>0</v>
      </c>
      <c r="AX42" s="39">
        <v>6224</v>
      </c>
      <c r="AY42" s="41">
        <v>0</v>
      </c>
      <c r="AZ42" s="39">
        <v>0</v>
      </c>
      <c r="BK42" s="13"/>
      <c r="BL42" s="13"/>
    </row>
    <row r="43" spans="1:64" ht="15" customHeight="1" x14ac:dyDescent="0.3">
      <c r="A43" s="6" t="s">
        <v>98</v>
      </c>
      <c r="B43" s="7" t="s">
        <v>136</v>
      </c>
      <c r="C43" s="36">
        <v>0</v>
      </c>
      <c r="D43" s="36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8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  <c r="AJ43" s="36">
        <v>0</v>
      </c>
      <c r="AK43" s="36">
        <v>0</v>
      </c>
      <c r="AL43" s="36">
        <v>0</v>
      </c>
      <c r="AM43" s="36">
        <v>0</v>
      </c>
      <c r="AN43" s="36">
        <v>0</v>
      </c>
      <c r="AO43" s="36">
        <v>0</v>
      </c>
      <c r="AP43" s="36">
        <v>0</v>
      </c>
      <c r="AQ43" s="36">
        <v>0</v>
      </c>
      <c r="AR43" s="36">
        <v>0</v>
      </c>
      <c r="AS43" s="36">
        <v>0</v>
      </c>
      <c r="AT43" s="36">
        <v>0</v>
      </c>
      <c r="AU43" s="36"/>
      <c r="AV43" s="36"/>
      <c r="AW43" s="36">
        <v>0</v>
      </c>
      <c r="AX43" s="39">
        <v>0</v>
      </c>
      <c r="AY43" s="41">
        <v>0</v>
      </c>
      <c r="AZ43" s="39">
        <v>0</v>
      </c>
      <c r="BK43" s="13"/>
      <c r="BL43" s="13"/>
    </row>
    <row r="44" spans="1:64" ht="15" customHeight="1" x14ac:dyDescent="0.3">
      <c r="A44" s="6" t="s">
        <v>99</v>
      </c>
      <c r="B44" s="7" t="s">
        <v>51</v>
      </c>
      <c r="C44" s="36">
        <v>22372</v>
      </c>
      <c r="D44" s="36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22372</v>
      </c>
      <c r="L44" s="38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0</v>
      </c>
      <c r="AN44" s="36">
        <v>0</v>
      </c>
      <c r="AO44" s="36">
        <v>0</v>
      </c>
      <c r="AP44" s="36">
        <v>0</v>
      </c>
      <c r="AQ44" s="36">
        <v>0</v>
      </c>
      <c r="AR44" s="36">
        <v>0</v>
      </c>
      <c r="AS44" s="36">
        <v>0</v>
      </c>
      <c r="AT44" s="36">
        <v>0</v>
      </c>
      <c r="AU44" s="36"/>
      <c r="AV44" s="36"/>
      <c r="AW44" s="36">
        <v>0</v>
      </c>
      <c r="AX44" s="39">
        <v>0</v>
      </c>
      <c r="AY44" s="41">
        <v>0</v>
      </c>
      <c r="AZ44" s="39">
        <v>22372</v>
      </c>
      <c r="BK44" s="13"/>
      <c r="BL44" s="13"/>
    </row>
    <row r="45" spans="1:64" ht="15" customHeight="1" thickBot="1" x14ac:dyDescent="0.35">
      <c r="A45" s="8" t="s">
        <v>100</v>
      </c>
      <c r="B45" s="9" t="s">
        <v>137</v>
      </c>
      <c r="C45" s="36">
        <v>0</v>
      </c>
      <c r="D45" s="36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8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>
        <v>0</v>
      </c>
      <c r="AM45" s="36">
        <v>0</v>
      </c>
      <c r="AN45" s="36">
        <v>0</v>
      </c>
      <c r="AO45" s="36">
        <v>0</v>
      </c>
      <c r="AP45" s="36">
        <v>0</v>
      </c>
      <c r="AQ45" s="36">
        <v>0</v>
      </c>
      <c r="AR45" s="36">
        <v>0</v>
      </c>
      <c r="AS45" s="36">
        <v>0</v>
      </c>
      <c r="AT45" s="36">
        <v>0</v>
      </c>
      <c r="AU45" s="36"/>
      <c r="AV45" s="36"/>
      <c r="AW45" s="36">
        <v>0</v>
      </c>
      <c r="AX45" s="39">
        <v>0</v>
      </c>
      <c r="AY45" s="41">
        <v>0</v>
      </c>
      <c r="AZ45" s="39">
        <v>0</v>
      </c>
      <c r="BK45" s="13"/>
      <c r="BL45" s="13"/>
    </row>
    <row r="46" spans="1:64" s="48" customFormat="1" ht="21.75" customHeight="1" thickTop="1" thickBot="1" x14ac:dyDescent="0.35">
      <c r="A46" s="42"/>
      <c r="B46" s="43">
        <v>0</v>
      </c>
      <c r="C46" s="44">
        <v>7618082</v>
      </c>
      <c r="D46" s="44">
        <v>0</v>
      </c>
      <c r="E46" s="44">
        <v>0</v>
      </c>
      <c r="F46" s="44">
        <v>117508</v>
      </c>
      <c r="G46" s="44">
        <v>-22325</v>
      </c>
      <c r="H46" s="44">
        <v>34795</v>
      </c>
      <c r="I46" s="44">
        <v>2002</v>
      </c>
      <c r="J46" s="44">
        <v>105853</v>
      </c>
      <c r="K46" s="45">
        <v>7388097</v>
      </c>
      <c r="L46" s="46">
        <v>616090</v>
      </c>
      <c r="M46" s="46">
        <v>137916</v>
      </c>
      <c r="N46" s="46">
        <v>41303</v>
      </c>
      <c r="O46" s="46">
        <v>22398</v>
      </c>
      <c r="P46" s="46">
        <v>91172</v>
      </c>
      <c r="Q46" s="46">
        <v>492083</v>
      </c>
      <c r="R46" s="46">
        <v>116872</v>
      </c>
      <c r="S46" s="46">
        <v>82</v>
      </c>
      <c r="T46" s="46">
        <v>92083</v>
      </c>
      <c r="U46" s="46">
        <v>116995</v>
      </c>
      <c r="V46" s="46">
        <v>125548</v>
      </c>
      <c r="W46" s="46">
        <v>11591</v>
      </c>
      <c r="X46" s="46">
        <v>59742</v>
      </c>
      <c r="Y46" s="46">
        <v>175197</v>
      </c>
      <c r="Z46" s="46">
        <v>61500</v>
      </c>
      <c r="AA46" s="46">
        <v>14833</v>
      </c>
      <c r="AB46" s="46">
        <v>76759</v>
      </c>
      <c r="AC46" s="46">
        <v>63416</v>
      </c>
      <c r="AD46" s="46">
        <v>166433</v>
      </c>
      <c r="AE46" s="46">
        <v>82059</v>
      </c>
      <c r="AF46" s="46">
        <v>309595</v>
      </c>
      <c r="AG46" s="46">
        <v>457616</v>
      </c>
      <c r="AH46" s="46">
        <v>441039</v>
      </c>
      <c r="AI46" s="46">
        <v>381710</v>
      </c>
      <c r="AJ46" s="46">
        <v>274235</v>
      </c>
      <c r="AK46" s="46">
        <v>108639</v>
      </c>
      <c r="AL46" s="46">
        <v>228784</v>
      </c>
      <c r="AM46" s="46">
        <v>438486</v>
      </c>
      <c r="AN46" s="46">
        <v>118853</v>
      </c>
      <c r="AO46" s="46">
        <v>258270</v>
      </c>
      <c r="AP46" s="46">
        <v>168519</v>
      </c>
      <c r="AQ46" s="46">
        <v>101031</v>
      </c>
      <c r="AR46" s="46">
        <v>25847</v>
      </c>
      <c r="AS46" s="46">
        <v>92901</v>
      </c>
      <c r="AT46" s="46">
        <v>6224</v>
      </c>
      <c r="AU46" s="46"/>
      <c r="AV46" s="46"/>
      <c r="AW46" s="46">
        <v>0</v>
      </c>
      <c r="AX46" s="46">
        <v>5975832</v>
      </c>
      <c r="AY46" s="47">
        <v>0</v>
      </c>
      <c r="AZ46" s="45">
        <v>1411380</v>
      </c>
      <c r="BA46" s="13"/>
      <c r="BB46" s="13"/>
      <c r="BC46" s="13"/>
      <c r="BD46" s="13"/>
      <c r="BE46" s="13"/>
      <c r="BF46" s="13"/>
      <c r="BG46" s="13"/>
      <c r="BH46" s="13"/>
      <c r="BI46" s="13"/>
    </row>
    <row r="47" spans="1:64" s="48" customFormat="1" ht="21.75" customHeight="1" thickTop="1" thickBot="1" x14ac:dyDescent="0.35"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50"/>
      <c r="BH47" s="50"/>
    </row>
    <row r="48" spans="1:64" ht="12.5" thickTop="1" thickBot="1" x14ac:dyDescent="0.35">
      <c r="L48" s="18" t="s">
        <v>138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20"/>
      <c r="BJ48" s="16"/>
      <c r="BK48" s="13"/>
      <c r="BL48" s="13"/>
    </row>
    <row r="49" spans="1:64" ht="116" thickTop="1" thickBot="1" x14ac:dyDescent="0.35">
      <c r="A49" s="109" t="s">
        <v>139</v>
      </c>
      <c r="B49" s="110"/>
      <c r="C49" s="21" t="s">
        <v>140</v>
      </c>
      <c r="D49" s="21" t="s">
        <v>7</v>
      </c>
      <c r="E49" s="21" t="s">
        <v>8</v>
      </c>
      <c r="F49" s="21" t="s">
        <v>9</v>
      </c>
      <c r="G49" s="21" t="s">
        <v>10</v>
      </c>
      <c r="H49" s="21" t="s">
        <v>11</v>
      </c>
      <c r="I49" s="21" t="s">
        <v>12</v>
      </c>
      <c r="J49" s="22" t="s">
        <v>13</v>
      </c>
      <c r="K49" s="23" t="s">
        <v>14</v>
      </c>
      <c r="L49" s="2" t="s">
        <v>15</v>
      </c>
      <c r="M49" s="3" t="s">
        <v>16</v>
      </c>
      <c r="N49" s="3" t="s">
        <v>17</v>
      </c>
      <c r="O49" s="3" t="s">
        <v>18</v>
      </c>
      <c r="P49" s="3" t="s">
        <v>19</v>
      </c>
      <c r="Q49" s="3" t="s">
        <v>20</v>
      </c>
      <c r="R49" s="3" t="s">
        <v>21</v>
      </c>
      <c r="S49" s="3" t="s">
        <v>22</v>
      </c>
      <c r="T49" s="3" t="s">
        <v>23</v>
      </c>
      <c r="U49" s="3" t="s">
        <v>24</v>
      </c>
      <c r="V49" s="3" t="s">
        <v>25</v>
      </c>
      <c r="W49" s="3" t="s">
        <v>26</v>
      </c>
      <c r="X49" s="3" t="s">
        <v>27</v>
      </c>
      <c r="Y49" s="3" t="s">
        <v>28</v>
      </c>
      <c r="Z49" s="3" t="s">
        <v>29</v>
      </c>
      <c r="AA49" s="3" t="s">
        <v>30</v>
      </c>
      <c r="AB49" s="3" t="s">
        <v>31</v>
      </c>
      <c r="AC49" s="3" t="s">
        <v>32</v>
      </c>
      <c r="AD49" s="3" t="s">
        <v>33</v>
      </c>
      <c r="AE49" s="3" t="s">
        <v>34</v>
      </c>
      <c r="AF49" s="3" t="s">
        <v>35</v>
      </c>
      <c r="AG49" s="3" t="s">
        <v>36</v>
      </c>
      <c r="AH49" s="3" t="s">
        <v>37</v>
      </c>
      <c r="AI49" s="3" t="s">
        <v>38</v>
      </c>
      <c r="AJ49" s="3" t="s">
        <v>39</v>
      </c>
      <c r="AK49" s="3" t="s">
        <v>40</v>
      </c>
      <c r="AL49" s="3" t="s">
        <v>41</v>
      </c>
      <c r="AM49" s="3" t="s">
        <v>42</v>
      </c>
      <c r="AN49" s="3" t="s">
        <v>43</v>
      </c>
      <c r="AO49" s="3" t="s">
        <v>44</v>
      </c>
      <c r="AP49" s="3" t="s">
        <v>45</v>
      </c>
      <c r="AQ49" s="3" t="s">
        <v>46</v>
      </c>
      <c r="AR49" s="3" t="s">
        <v>47</v>
      </c>
      <c r="AS49" s="3" t="s">
        <v>48</v>
      </c>
      <c r="AT49" s="3" t="s">
        <v>49</v>
      </c>
      <c r="AU49" s="3" t="s">
        <v>50</v>
      </c>
      <c r="AV49" s="3" t="s">
        <v>51</v>
      </c>
      <c r="AW49" s="3" t="s">
        <v>52</v>
      </c>
      <c r="AX49" s="23" t="s">
        <v>53</v>
      </c>
      <c r="AY49" s="25" t="s">
        <v>141</v>
      </c>
      <c r="AZ49" s="24" t="s">
        <v>142</v>
      </c>
      <c r="BA49" s="51" t="s">
        <v>143</v>
      </c>
      <c r="BB49" s="52"/>
      <c r="BC49" s="53"/>
      <c r="BD49" s="54"/>
      <c r="BE49" s="54"/>
      <c r="BF49" s="54"/>
      <c r="BG49" s="55" t="s">
        <v>144</v>
      </c>
      <c r="BH49" s="21" t="s">
        <v>145</v>
      </c>
      <c r="BI49" s="23" t="s">
        <v>146</v>
      </c>
      <c r="BK49" s="13"/>
      <c r="BL49" s="13"/>
    </row>
    <row r="50" spans="1:64" ht="15" customHeight="1" thickTop="1" x14ac:dyDescent="0.3">
      <c r="A50" s="111"/>
      <c r="B50" s="112"/>
      <c r="C50" s="26"/>
      <c r="D50" s="27"/>
      <c r="E50" s="27"/>
      <c r="F50" s="27"/>
      <c r="G50" s="27"/>
      <c r="H50" s="27"/>
      <c r="I50" s="27"/>
      <c r="J50" s="27"/>
      <c r="K50" s="27"/>
      <c r="L50" s="28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56"/>
      <c r="AY50" s="57"/>
      <c r="AZ50" s="58"/>
      <c r="BA50" s="59" t="s">
        <v>147</v>
      </c>
      <c r="BB50" s="60" t="s">
        <v>148</v>
      </c>
      <c r="BC50" s="61"/>
      <c r="BD50" s="62"/>
      <c r="BE50" s="63" t="s">
        <v>149</v>
      </c>
      <c r="BF50" s="64" t="s">
        <v>150</v>
      </c>
      <c r="BG50" s="27"/>
      <c r="BH50" s="65"/>
      <c r="BI50" s="29"/>
      <c r="BK50" s="13"/>
      <c r="BL50" s="13"/>
    </row>
    <row r="51" spans="1:64" ht="15" customHeight="1" thickBot="1" x14ac:dyDescent="0.35">
      <c r="A51" s="113"/>
      <c r="B51" s="114"/>
      <c r="C51" s="32"/>
      <c r="D51" s="33"/>
      <c r="E51" s="33"/>
      <c r="F51" s="33"/>
      <c r="G51" s="33"/>
      <c r="H51" s="33"/>
      <c r="I51" s="33"/>
      <c r="J51" s="33"/>
      <c r="K51" s="33"/>
      <c r="L51" s="34" t="s">
        <v>63</v>
      </c>
      <c r="M51" s="32" t="s">
        <v>64</v>
      </c>
      <c r="N51" s="32" t="s">
        <v>65</v>
      </c>
      <c r="O51" s="32" t="s">
        <v>66</v>
      </c>
      <c r="P51" s="32" t="s">
        <v>67</v>
      </c>
      <c r="Q51" s="32" t="s">
        <v>68</v>
      </c>
      <c r="R51" s="32" t="s">
        <v>69</v>
      </c>
      <c r="S51" s="32" t="s">
        <v>70</v>
      </c>
      <c r="T51" s="32" t="s">
        <v>71</v>
      </c>
      <c r="U51" s="32" t="s">
        <v>72</v>
      </c>
      <c r="V51" s="32" t="s">
        <v>73</v>
      </c>
      <c r="W51" s="32" t="s">
        <v>74</v>
      </c>
      <c r="X51" s="32" t="s">
        <v>75</v>
      </c>
      <c r="Y51" s="32" t="s">
        <v>76</v>
      </c>
      <c r="Z51" s="32" t="s">
        <v>77</v>
      </c>
      <c r="AA51" s="32" t="s">
        <v>78</v>
      </c>
      <c r="AB51" s="32" t="s">
        <v>79</v>
      </c>
      <c r="AC51" s="32" t="s">
        <v>80</v>
      </c>
      <c r="AD51" s="32" t="s">
        <v>81</v>
      </c>
      <c r="AE51" s="32" t="s">
        <v>82</v>
      </c>
      <c r="AF51" s="32" t="s">
        <v>83</v>
      </c>
      <c r="AG51" s="32" t="s">
        <v>84</v>
      </c>
      <c r="AH51" s="32" t="s">
        <v>85</v>
      </c>
      <c r="AI51" s="32" t="s">
        <v>86</v>
      </c>
      <c r="AJ51" s="32" t="s">
        <v>87</v>
      </c>
      <c r="AK51" s="32" t="s">
        <v>88</v>
      </c>
      <c r="AL51" s="32" t="s">
        <v>89</v>
      </c>
      <c r="AM51" s="32" t="s">
        <v>90</v>
      </c>
      <c r="AN51" s="32" t="s">
        <v>91</v>
      </c>
      <c r="AO51" s="32" t="s">
        <v>92</v>
      </c>
      <c r="AP51" s="32" t="s">
        <v>93</v>
      </c>
      <c r="AQ51" s="32" t="s">
        <v>94</v>
      </c>
      <c r="AR51" s="32" t="s">
        <v>95</v>
      </c>
      <c r="AS51" s="32" t="s">
        <v>96</v>
      </c>
      <c r="AT51" s="32" t="s">
        <v>97</v>
      </c>
      <c r="AU51" s="32" t="s">
        <v>98</v>
      </c>
      <c r="AV51" s="32" t="s">
        <v>99</v>
      </c>
      <c r="AW51" s="32" t="s">
        <v>100</v>
      </c>
      <c r="AX51" s="66"/>
      <c r="AY51" s="67"/>
      <c r="AZ51" s="68"/>
      <c r="BA51" s="69" t="s">
        <v>151</v>
      </c>
      <c r="BB51" s="70" t="s">
        <v>152</v>
      </c>
      <c r="BC51" s="71" t="s">
        <v>153</v>
      </c>
      <c r="BD51" s="72" t="s">
        <v>154</v>
      </c>
      <c r="BE51" s="73" t="s">
        <v>155</v>
      </c>
      <c r="BF51" s="73"/>
      <c r="BG51" s="68"/>
      <c r="BH51" s="74"/>
      <c r="BI51" s="67"/>
      <c r="BK51" s="13"/>
      <c r="BL51" s="13"/>
    </row>
    <row r="52" spans="1:64" ht="12" thickTop="1" x14ac:dyDescent="0.3">
      <c r="A52" s="6" t="s">
        <v>63</v>
      </c>
      <c r="B52" s="10" t="s">
        <v>101</v>
      </c>
      <c r="C52" s="36">
        <v>730792</v>
      </c>
      <c r="D52" s="36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8">
        <v>118478</v>
      </c>
      <c r="M52" s="36">
        <v>31504</v>
      </c>
      <c r="N52" s="36">
        <v>230</v>
      </c>
      <c r="O52" s="36">
        <v>0</v>
      </c>
      <c r="P52" s="36">
        <v>0</v>
      </c>
      <c r="Q52" s="36">
        <v>144255</v>
      </c>
      <c r="R52" s="36">
        <v>5519</v>
      </c>
      <c r="S52" s="36">
        <v>0</v>
      </c>
      <c r="T52" s="36">
        <v>431</v>
      </c>
      <c r="U52" s="36">
        <v>0</v>
      </c>
      <c r="V52" s="36">
        <v>110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40759</v>
      </c>
      <c r="AJ52" s="36">
        <v>0</v>
      </c>
      <c r="AK52" s="36">
        <v>0</v>
      </c>
      <c r="AL52" s="36">
        <v>0</v>
      </c>
      <c r="AM52" s="36">
        <v>3</v>
      </c>
      <c r="AN52" s="36">
        <v>0</v>
      </c>
      <c r="AO52" s="36">
        <v>0</v>
      </c>
      <c r="AP52" s="36">
        <v>0</v>
      </c>
      <c r="AQ52" s="36">
        <v>0</v>
      </c>
      <c r="AR52" s="36">
        <v>0</v>
      </c>
      <c r="AS52" s="36">
        <v>0</v>
      </c>
      <c r="AT52" s="36">
        <v>0</v>
      </c>
      <c r="AU52" s="36"/>
      <c r="AV52" s="36"/>
      <c r="AW52" s="36">
        <v>0</v>
      </c>
      <c r="AX52" s="76">
        <v>341458</v>
      </c>
      <c r="AY52" s="57">
        <v>0</v>
      </c>
      <c r="AZ52" s="39">
        <v>52206</v>
      </c>
      <c r="BA52" s="77">
        <v>339474</v>
      </c>
      <c r="BB52" s="38">
        <v>339474</v>
      </c>
      <c r="BC52" s="78">
        <v>134027</v>
      </c>
      <c r="BD52" s="37">
        <v>205551</v>
      </c>
      <c r="BE52" s="79">
        <v>0</v>
      </c>
      <c r="BF52" s="79">
        <v>0</v>
      </c>
      <c r="BG52" s="37">
        <v>0</v>
      </c>
      <c r="BH52" s="80">
        <v>2399</v>
      </c>
      <c r="BI52" s="57"/>
      <c r="BK52" s="13"/>
      <c r="BL52" s="13"/>
    </row>
    <row r="53" spans="1:64" x14ac:dyDescent="0.3">
      <c r="A53" s="6" t="s">
        <v>64</v>
      </c>
      <c r="B53" s="10" t="s">
        <v>102</v>
      </c>
      <c r="C53" s="36">
        <v>157638</v>
      </c>
      <c r="D53" s="36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8">
        <v>418</v>
      </c>
      <c r="M53" s="36">
        <v>1342</v>
      </c>
      <c r="N53" s="36">
        <v>0</v>
      </c>
      <c r="O53" s="36">
        <v>0</v>
      </c>
      <c r="P53" s="36">
        <v>0</v>
      </c>
      <c r="Q53" s="36">
        <v>45143</v>
      </c>
      <c r="R53" s="36">
        <v>0</v>
      </c>
      <c r="S53" s="36">
        <v>0</v>
      </c>
      <c r="T53" s="36">
        <v>8</v>
      </c>
      <c r="U53" s="36">
        <v>0</v>
      </c>
      <c r="V53" s="36">
        <v>0</v>
      </c>
      <c r="W53" s="36">
        <v>11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36">
        <v>0</v>
      </c>
      <c r="AI53" s="36">
        <v>44193</v>
      </c>
      <c r="AJ53" s="36">
        <v>0</v>
      </c>
      <c r="AK53" s="36">
        <v>0</v>
      </c>
      <c r="AL53" s="36">
        <v>0</v>
      </c>
      <c r="AM53" s="36">
        <v>0</v>
      </c>
      <c r="AN53" s="36">
        <v>0</v>
      </c>
      <c r="AO53" s="36">
        <v>0</v>
      </c>
      <c r="AP53" s="36">
        <v>0</v>
      </c>
      <c r="AQ53" s="36">
        <v>0</v>
      </c>
      <c r="AR53" s="36">
        <v>0</v>
      </c>
      <c r="AS53" s="36">
        <v>0</v>
      </c>
      <c r="AT53" s="36">
        <v>0</v>
      </c>
      <c r="AU53" s="36"/>
      <c r="AV53" s="36"/>
      <c r="AW53" s="36">
        <v>0</v>
      </c>
      <c r="AX53" s="76">
        <v>91102</v>
      </c>
      <c r="AY53" s="57">
        <v>0</v>
      </c>
      <c r="AZ53" s="39">
        <v>1207</v>
      </c>
      <c r="BA53" s="77">
        <v>57442</v>
      </c>
      <c r="BB53" s="38">
        <v>57442</v>
      </c>
      <c r="BC53" s="78">
        <v>12598</v>
      </c>
      <c r="BD53" s="37">
        <v>44855</v>
      </c>
      <c r="BE53" s="79">
        <v>0</v>
      </c>
      <c r="BF53" s="79">
        <v>0</v>
      </c>
      <c r="BG53" s="37">
        <v>5386</v>
      </c>
      <c r="BH53" s="80">
        <v>2796</v>
      </c>
      <c r="BI53" s="57"/>
      <c r="BK53" s="13"/>
      <c r="BL53" s="13"/>
    </row>
    <row r="54" spans="1:64" x14ac:dyDescent="0.3">
      <c r="A54" s="6" t="s">
        <v>65</v>
      </c>
      <c r="B54" s="10" t="s">
        <v>103</v>
      </c>
      <c r="C54" s="36">
        <v>48081</v>
      </c>
      <c r="D54" s="36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8">
        <v>0</v>
      </c>
      <c r="M54" s="36">
        <v>136</v>
      </c>
      <c r="N54" s="36">
        <v>624</v>
      </c>
      <c r="O54" s="36">
        <v>0</v>
      </c>
      <c r="P54" s="36">
        <v>0</v>
      </c>
      <c r="Q54" s="36">
        <v>731</v>
      </c>
      <c r="R54" s="36">
        <v>517</v>
      </c>
      <c r="S54" s="36">
        <v>0</v>
      </c>
      <c r="T54" s="36">
        <v>0</v>
      </c>
      <c r="U54" s="36">
        <v>10064</v>
      </c>
      <c r="V54" s="36">
        <v>4</v>
      </c>
      <c r="W54" s="36">
        <v>33</v>
      </c>
      <c r="X54" s="36">
        <v>0</v>
      </c>
      <c r="Y54" s="36">
        <v>0</v>
      </c>
      <c r="Z54" s="36">
        <v>33</v>
      </c>
      <c r="AA54" s="36">
        <v>0</v>
      </c>
      <c r="AB54" s="36">
        <v>676</v>
      </c>
      <c r="AC54" s="36">
        <v>0</v>
      </c>
      <c r="AD54" s="36">
        <v>0</v>
      </c>
      <c r="AE54" s="36">
        <v>0</v>
      </c>
      <c r="AF54" s="36">
        <v>1149</v>
      </c>
      <c r="AG54" s="36">
        <v>0</v>
      </c>
      <c r="AH54" s="36">
        <v>0</v>
      </c>
      <c r="AI54" s="36">
        <v>1047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>
        <v>0</v>
      </c>
      <c r="AS54" s="36">
        <v>0</v>
      </c>
      <c r="AT54" s="36">
        <v>0</v>
      </c>
      <c r="AU54" s="36"/>
      <c r="AV54" s="36"/>
      <c r="AW54" s="36">
        <v>0</v>
      </c>
      <c r="AX54" s="76">
        <v>14985</v>
      </c>
      <c r="AY54" s="57">
        <v>0</v>
      </c>
      <c r="AZ54" s="39">
        <v>561</v>
      </c>
      <c r="BA54" s="77">
        <v>31644</v>
      </c>
      <c r="BB54" s="38">
        <v>31644</v>
      </c>
      <c r="BC54" s="78">
        <v>4867</v>
      </c>
      <c r="BD54" s="37">
        <v>26783</v>
      </c>
      <c r="BE54" s="79">
        <v>0</v>
      </c>
      <c r="BF54" s="79">
        <v>0</v>
      </c>
      <c r="BG54" s="37">
        <v>0</v>
      </c>
      <c r="BH54" s="80">
        <v>1109</v>
      </c>
      <c r="BI54" s="57"/>
      <c r="BK54" s="13"/>
      <c r="BL54" s="13"/>
    </row>
    <row r="55" spans="1:64" x14ac:dyDescent="0.3">
      <c r="A55" s="6" t="s">
        <v>66</v>
      </c>
      <c r="B55" s="10" t="s">
        <v>104</v>
      </c>
      <c r="C55" s="36">
        <v>26950</v>
      </c>
      <c r="D55" s="36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8">
        <v>0</v>
      </c>
      <c r="M55" s="36">
        <v>0</v>
      </c>
      <c r="N55" s="36">
        <v>0</v>
      </c>
      <c r="O55" s="36">
        <v>0</v>
      </c>
      <c r="P55" s="36">
        <v>0</v>
      </c>
      <c r="Q55" s="36">
        <v>14529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36">
        <v>0</v>
      </c>
      <c r="AI55" s="36">
        <v>3782</v>
      </c>
      <c r="AJ55" s="36">
        <v>0</v>
      </c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36">
        <v>0</v>
      </c>
      <c r="AQ55" s="36">
        <v>0</v>
      </c>
      <c r="AR55" s="36">
        <v>0</v>
      </c>
      <c r="AS55" s="36">
        <v>0</v>
      </c>
      <c r="AT55" s="36">
        <v>0</v>
      </c>
      <c r="AU55" s="36"/>
      <c r="AV55" s="36"/>
      <c r="AW55" s="36">
        <v>0</v>
      </c>
      <c r="AX55" s="76">
        <v>18308</v>
      </c>
      <c r="AY55" s="57">
        <v>0</v>
      </c>
      <c r="AZ55" s="39">
        <v>39</v>
      </c>
      <c r="BA55" s="77">
        <v>8623</v>
      </c>
      <c r="BB55" s="38">
        <v>8623</v>
      </c>
      <c r="BC55" s="78">
        <v>856</v>
      </c>
      <c r="BD55" s="37">
        <v>7768</v>
      </c>
      <c r="BE55" s="79">
        <v>0</v>
      </c>
      <c r="BF55" s="79">
        <v>0</v>
      </c>
      <c r="BG55" s="37">
        <v>0</v>
      </c>
      <c r="BH55" s="80">
        <v>0</v>
      </c>
      <c r="BI55" s="57"/>
      <c r="BK55" s="13"/>
      <c r="BL55" s="13"/>
    </row>
    <row r="56" spans="1:64" x14ac:dyDescent="0.3">
      <c r="A56" s="6" t="s">
        <v>67</v>
      </c>
      <c r="B56" s="10" t="s">
        <v>105</v>
      </c>
      <c r="C56" s="36">
        <v>110631</v>
      </c>
      <c r="D56" s="36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8">
        <v>0</v>
      </c>
      <c r="M56" s="36">
        <v>0</v>
      </c>
      <c r="N56" s="36">
        <v>0</v>
      </c>
      <c r="O56" s="36">
        <v>0</v>
      </c>
      <c r="P56" s="36">
        <v>1986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2334</v>
      </c>
      <c r="Z56" s="36">
        <v>565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26315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36">
        <v>0</v>
      </c>
      <c r="AT56" s="36">
        <v>0</v>
      </c>
      <c r="AU56" s="36"/>
      <c r="AV56" s="36"/>
      <c r="AW56" s="36">
        <v>0</v>
      </c>
      <c r="AX56" s="76">
        <v>31143</v>
      </c>
      <c r="AY56" s="57">
        <v>0</v>
      </c>
      <c r="AZ56" s="39">
        <v>78628</v>
      </c>
      <c r="BA56" s="77">
        <v>701</v>
      </c>
      <c r="BB56" s="38">
        <v>701</v>
      </c>
      <c r="BC56" s="78">
        <v>0</v>
      </c>
      <c r="BD56" s="37">
        <v>701</v>
      </c>
      <c r="BE56" s="79">
        <v>0</v>
      </c>
      <c r="BF56" s="79">
        <v>0</v>
      </c>
      <c r="BG56" s="37">
        <v>0</v>
      </c>
      <c r="BH56" s="80">
        <v>3325</v>
      </c>
      <c r="BI56" s="57"/>
      <c r="BK56" s="13"/>
      <c r="BL56" s="13"/>
    </row>
    <row r="57" spans="1:64" x14ac:dyDescent="0.3">
      <c r="A57" s="6" t="s">
        <v>68</v>
      </c>
      <c r="B57" s="10" t="s">
        <v>106</v>
      </c>
      <c r="C57" s="36">
        <v>721810</v>
      </c>
      <c r="D57" s="36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8">
        <v>0</v>
      </c>
      <c r="M57" s="36">
        <v>9709</v>
      </c>
      <c r="N57" s="36">
        <v>0</v>
      </c>
      <c r="O57" s="36">
        <v>1200</v>
      </c>
      <c r="P57" s="36">
        <v>0</v>
      </c>
      <c r="Q57" s="36">
        <v>109874</v>
      </c>
      <c r="R57" s="36">
        <v>12704</v>
      </c>
      <c r="S57" s="36">
        <v>0</v>
      </c>
      <c r="T57" s="36">
        <v>322</v>
      </c>
      <c r="U57" s="36">
        <v>0</v>
      </c>
      <c r="V57" s="36">
        <v>5093</v>
      </c>
      <c r="W57" s="36">
        <v>2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v>0</v>
      </c>
      <c r="AI57" s="36">
        <v>116136</v>
      </c>
      <c r="AJ57" s="36">
        <v>0</v>
      </c>
      <c r="AK57" s="36">
        <v>0</v>
      </c>
      <c r="AL57" s="36">
        <v>0</v>
      </c>
      <c r="AM57" s="36">
        <v>1</v>
      </c>
      <c r="AN57" s="36">
        <v>122</v>
      </c>
      <c r="AO57" s="36">
        <v>0</v>
      </c>
      <c r="AP57" s="36">
        <v>11</v>
      </c>
      <c r="AQ57" s="36">
        <v>1</v>
      </c>
      <c r="AR57" s="36">
        <v>0</v>
      </c>
      <c r="AS57" s="36">
        <v>0</v>
      </c>
      <c r="AT57" s="36">
        <v>0</v>
      </c>
      <c r="AU57" s="36"/>
      <c r="AV57" s="36"/>
      <c r="AW57" s="36">
        <v>0</v>
      </c>
      <c r="AX57" s="76">
        <v>255165</v>
      </c>
      <c r="AY57" s="57">
        <v>0</v>
      </c>
      <c r="AZ57" s="39">
        <v>62998</v>
      </c>
      <c r="BA57" s="77">
        <v>331519</v>
      </c>
      <c r="BB57" s="38">
        <v>331519</v>
      </c>
      <c r="BC57" s="78">
        <v>39010</v>
      </c>
      <c r="BD57" s="37">
        <v>292496</v>
      </c>
      <c r="BE57" s="79">
        <v>0</v>
      </c>
      <c r="BF57" s="79">
        <v>0</v>
      </c>
      <c r="BG57" s="37">
        <v>0</v>
      </c>
      <c r="BH57" s="80">
        <v>72939</v>
      </c>
      <c r="BI57" s="57"/>
      <c r="BK57" s="13"/>
      <c r="BL57" s="13"/>
    </row>
    <row r="58" spans="1:64" x14ac:dyDescent="0.3">
      <c r="A58" s="6" t="s">
        <v>69</v>
      </c>
      <c r="B58" s="10" t="s">
        <v>107</v>
      </c>
      <c r="C58" s="36">
        <v>153984</v>
      </c>
      <c r="D58" s="36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8">
        <v>0</v>
      </c>
      <c r="M58" s="36">
        <v>0</v>
      </c>
      <c r="N58" s="36">
        <v>0</v>
      </c>
      <c r="O58" s="36">
        <v>0</v>
      </c>
      <c r="P58" s="36">
        <v>34</v>
      </c>
      <c r="Q58" s="36">
        <v>533</v>
      </c>
      <c r="R58" s="36">
        <v>14636</v>
      </c>
      <c r="S58" s="36">
        <v>0</v>
      </c>
      <c r="T58" s="36">
        <v>93</v>
      </c>
      <c r="U58" s="36">
        <v>77</v>
      </c>
      <c r="V58" s="36">
        <v>18</v>
      </c>
      <c r="W58" s="36">
        <v>4</v>
      </c>
      <c r="X58" s="36">
        <v>1</v>
      </c>
      <c r="Y58" s="36">
        <v>1</v>
      </c>
      <c r="Z58" s="36">
        <v>9</v>
      </c>
      <c r="AA58" s="36">
        <v>5</v>
      </c>
      <c r="AB58" s="36">
        <v>15</v>
      </c>
      <c r="AC58" s="36">
        <v>1</v>
      </c>
      <c r="AD58" s="36">
        <v>11</v>
      </c>
      <c r="AE58" s="36">
        <v>43</v>
      </c>
      <c r="AF58" s="36">
        <v>31</v>
      </c>
      <c r="AG58" s="36">
        <v>682</v>
      </c>
      <c r="AH58" s="36">
        <v>267</v>
      </c>
      <c r="AI58" s="36">
        <v>72257</v>
      </c>
      <c r="AJ58" s="36">
        <v>210</v>
      </c>
      <c r="AK58" s="36">
        <v>10</v>
      </c>
      <c r="AL58" s="36">
        <v>225</v>
      </c>
      <c r="AM58" s="36">
        <v>609</v>
      </c>
      <c r="AN58" s="36">
        <v>362</v>
      </c>
      <c r="AO58" s="36">
        <v>57</v>
      </c>
      <c r="AP58" s="36">
        <v>556</v>
      </c>
      <c r="AQ58" s="36">
        <v>22</v>
      </c>
      <c r="AR58" s="36">
        <v>495</v>
      </c>
      <c r="AS58" s="36">
        <v>276</v>
      </c>
      <c r="AT58" s="36">
        <v>0</v>
      </c>
      <c r="AU58" s="36"/>
      <c r="AV58" s="36"/>
      <c r="AW58" s="36">
        <v>0</v>
      </c>
      <c r="AX58" s="76">
        <v>91228</v>
      </c>
      <c r="AY58" s="57">
        <v>0</v>
      </c>
      <c r="AZ58" s="39">
        <v>24544</v>
      </c>
      <c r="BA58" s="77">
        <v>39801</v>
      </c>
      <c r="BB58" s="38">
        <v>39801</v>
      </c>
      <c r="BC58" s="78">
        <v>2592</v>
      </c>
      <c r="BD58" s="37">
        <v>37220</v>
      </c>
      <c r="BE58" s="79">
        <v>0</v>
      </c>
      <c r="BF58" s="79">
        <v>0</v>
      </c>
      <c r="BG58" s="37">
        <v>0</v>
      </c>
      <c r="BH58" s="80">
        <v>-1402</v>
      </c>
      <c r="BI58" s="57"/>
      <c r="BK58" s="13"/>
      <c r="BL58" s="13"/>
    </row>
    <row r="59" spans="1:64" x14ac:dyDescent="0.3">
      <c r="A59" s="6" t="s">
        <v>70</v>
      </c>
      <c r="B59" s="10" t="s">
        <v>108</v>
      </c>
      <c r="C59" s="36">
        <v>14400</v>
      </c>
      <c r="D59" s="36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8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0</v>
      </c>
      <c r="AT59" s="36">
        <v>0</v>
      </c>
      <c r="AU59" s="36"/>
      <c r="AV59" s="36"/>
      <c r="AW59" s="36">
        <v>0</v>
      </c>
      <c r="AX59" s="76">
        <v>0</v>
      </c>
      <c r="AY59" s="57">
        <v>0</v>
      </c>
      <c r="AZ59" s="39">
        <v>4227</v>
      </c>
      <c r="BA59" s="77">
        <v>13478</v>
      </c>
      <c r="BB59" s="38">
        <v>13478</v>
      </c>
      <c r="BC59" s="78">
        <v>30</v>
      </c>
      <c r="BD59" s="37">
        <v>13448</v>
      </c>
      <c r="BE59" s="79">
        <v>0</v>
      </c>
      <c r="BF59" s="79">
        <v>0</v>
      </c>
      <c r="BG59" s="37">
        <v>0</v>
      </c>
      <c r="BH59" s="80">
        <v>-2726</v>
      </c>
      <c r="BI59" s="57"/>
      <c r="BK59" s="13"/>
      <c r="BL59" s="13"/>
    </row>
    <row r="60" spans="1:64" x14ac:dyDescent="0.3">
      <c r="A60" s="6" t="s">
        <v>71</v>
      </c>
      <c r="B60" s="10" t="s">
        <v>109</v>
      </c>
      <c r="C60" s="36">
        <v>270371</v>
      </c>
      <c r="D60" s="36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8">
        <v>0</v>
      </c>
      <c r="M60" s="36">
        <v>0</v>
      </c>
      <c r="N60" s="36">
        <v>0</v>
      </c>
      <c r="O60" s="36">
        <v>0</v>
      </c>
      <c r="P60" s="36">
        <v>26</v>
      </c>
      <c r="Q60" s="36">
        <v>0</v>
      </c>
      <c r="R60" s="36">
        <v>0</v>
      </c>
      <c r="S60" s="36">
        <v>0</v>
      </c>
      <c r="T60" s="36">
        <v>58596</v>
      </c>
      <c r="U60" s="36">
        <v>0</v>
      </c>
      <c r="V60" s="36">
        <v>1302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2388</v>
      </c>
      <c r="AC60" s="36">
        <v>82</v>
      </c>
      <c r="AD60" s="36">
        <v>0</v>
      </c>
      <c r="AE60" s="36">
        <v>0</v>
      </c>
      <c r="AF60" s="36">
        <v>6</v>
      </c>
      <c r="AG60" s="36">
        <v>2894</v>
      </c>
      <c r="AH60" s="36">
        <v>0</v>
      </c>
      <c r="AI60" s="36">
        <v>2916</v>
      </c>
      <c r="AJ60" s="36">
        <v>633</v>
      </c>
      <c r="AK60" s="36">
        <v>0</v>
      </c>
      <c r="AL60" s="36">
        <v>1</v>
      </c>
      <c r="AM60" s="36">
        <v>2858</v>
      </c>
      <c r="AN60" s="36">
        <v>2468</v>
      </c>
      <c r="AO60" s="36">
        <v>1271</v>
      </c>
      <c r="AP60" s="36">
        <v>46</v>
      </c>
      <c r="AQ60" s="36">
        <v>6772</v>
      </c>
      <c r="AR60" s="36">
        <v>386</v>
      </c>
      <c r="AS60" s="36">
        <v>2785</v>
      </c>
      <c r="AT60" s="36">
        <v>0</v>
      </c>
      <c r="AU60" s="36"/>
      <c r="AV60" s="36"/>
      <c r="AW60" s="36">
        <v>0</v>
      </c>
      <c r="AX60" s="76">
        <v>85056</v>
      </c>
      <c r="AY60" s="57">
        <v>0</v>
      </c>
      <c r="AZ60" s="39">
        <v>48255</v>
      </c>
      <c r="BA60" s="77">
        <v>138913</v>
      </c>
      <c r="BB60" s="38">
        <v>138913</v>
      </c>
      <c r="BC60" s="78">
        <v>605</v>
      </c>
      <c r="BD60" s="37">
        <v>138309</v>
      </c>
      <c r="BE60" s="79">
        <v>0</v>
      </c>
      <c r="BF60" s="79">
        <v>0</v>
      </c>
      <c r="BG60" s="37">
        <v>0</v>
      </c>
      <c r="BH60" s="80">
        <v>-1927</v>
      </c>
      <c r="BI60" s="57"/>
      <c r="BK60" s="13"/>
      <c r="BL60" s="13"/>
    </row>
    <row r="61" spans="1:64" x14ac:dyDescent="0.3">
      <c r="A61" s="6" t="s">
        <v>72</v>
      </c>
      <c r="B61" s="10" t="s">
        <v>110</v>
      </c>
      <c r="C61" s="36">
        <v>156888</v>
      </c>
      <c r="D61" s="36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8">
        <v>31</v>
      </c>
      <c r="M61" s="36">
        <v>10</v>
      </c>
      <c r="N61" s="36">
        <v>3</v>
      </c>
      <c r="O61" s="36">
        <v>25</v>
      </c>
      <c r="P61" s="36">
        <v>2590</v>
      </c>
      <c r="Q61" s="36">
        <v>1193</v>
      </c>
      <c r="R61" s="36">
        <v>2056</v>
      </c>
      <c r="S61" s="36">
        <v>0</v>
      </c>
      <c r="T61" s="36">
        <v>11</v>
      </c>
      <c r="U61" s="36">
        <v>22160</v>
      </c>
      <c r="V61" s="36">
        <v>384</v>
      </c>
      <c r="W61" s="36">
        <v>28</v>
      </c>
      <c r="X61" s="36">
        <v>190</v>
      </c>
      <c r="Y61" s="36">
        <v>5180</v>
      </c>
      <c r="Z61" s="36">
        <v>278</v>
      </c>
      <c r="AA61" s="36">
        <v>4</v>
      </c>
      <c r="AB61" s="36">
        <v>19483</v>
      </c>
      <c r="AC61" s="36">
        <v>901</v>
      </c>
      <c r="AD61" s="36">
        <v>127</v>
      </c>
      <c r="AE61" s="36">
        <v>365</v>
      </c>
      <c r="AF61" s="36">
        <v>28072</v>
      </c>
      <c r="AG61" s="36">
        <v>1817</v>
      </c>
      <c r="AH61" s="36">
        <v>1933</v>
      </c>
      <c r="AI61" s="36">
        <v>743</v>
      </c>
      <c r="AJ61" s="36">
        <v>19329</v>
      </c>
      <c r="AK61" s="36">
        <v>1074</v>
      </c>
      <c r="AL61" s="36">
        <v>1680</v>
      </c>
      <c r="AM61" s="36">
        <v>21537</v>
      </c>
      <c r="AN61" s="36">
        <v>1965</v>
      </c>
      <c r="AO61" s="36">
        <v>3225</v>
      </c>
      <c r="AP61" s="36">
        <v>6996</v>
      </c>
      <c r="AQ61" s="36">
        <v>3351</v>
      </c>
      <c r="AR61" s="36">
        <v>227</v>
      </c>
      <c r="AS61" s="36">
        <v>1534</v>
      </c>
      <c r="AT61" s="36">
        <v>0</v>
      </c>
      <c r="AU61" s="36"/>
      <c r="AV61" s="36"/>
      <c r="AW61" s="36">
        <v>0</v>
      </c>
      <c r="AX61" s="76">
        <v>147488</v>
      </c>
      <c r="AY61" s="57">
        <v>0</v>
      </c>
      <c r="AZ61" s="39">
        <v>11514</v>
      </c>
      <c r="BA61" s="77">
        <v>22512</v>
      </c>
      <c r="BB61" s="38">
        <v>22512</v>
      </c>
      <c r="BC61" s="78">
        <v>0</v>
      </c>
      <c r="BD61" s="37">
        <v>22512</v>
      </c>
      <c r="BE61" s="79">
        <v>0</v>
      </c>
      <c r="BF61" s="79">
        <v>0</v>
      </c>
      <c r="BG61" s="37">
        <v>0</v>
      </c>
      <c r="BH61" s="80">
        <v>-25242</v>
      </c>
      <c r="BI61" s="57"/>
      <c r="BK61" s="13"/>
      <c r="BL61" s="13"/>
    </row>
    <row r="62" spans="1:64" x14ac:dyDescent="0.3">
      <c r="A62" s="6" t="s">
        <v>73</v>
      </c>
      <c r="B62" s="10" t="s">
        <v>111</v>
      </c>
      <c r="C62" s="36">
        <v>784703</v>
      </c>
      <c r="D62" s="36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8">
        <v>68921</v>
      </c>
      <c r="M62" s="36">
        <v>906</v>
      </c>
      <c r="N62" s="36">
        <v>1292</v>
      </c>
      <c r="O62" s="36">
        <v>306</v>
      </c>
      <c r="P62" s="36">
        <v>7846</v>
      </c>
      <c r="Q62" s="36">
        <v>4439</v>
      </c>
      <c r="R62" s="36">
        <v>2275</v>
      </c>
      <c r="S62" s="36">
        <v>0</v>
      </c>
      <c r="T62" s="36">
        <v>960</v>
      </c>
      <c r="U62" s="36">
        <v>14779</v>
      </c>
      <c r="V62" s="36">
        <v>35347</v>
      </c>
      <c r="W62" s="36">
        <v>2950</v>
      </c>
      <c r="X62" s="36">
        <v>34834</v>
      </c>
      <c r="Y62" s="36">
        <v>10488</v>
      </c>
      <c r="Z62" s="36">
        <v>1033</v>
      </c>
      <c r="AA62" s="36">
        <v>172</v>
      </c>
      <c r="AB62" s="36">
        <v>14698</v>
      </c>
      <c r="AC62" s="36">
        <v>3343</v>
      </c>
      <c r="AD62" s="36">
        <v>46159</v>
      </c>
      <c r="AE62" s="36">
        <v>2876</v>
      </c>
      <c r="AF62" s="36">
        <v>14494</v>
      </c>
      <c r="AG62" s="36">
        <v>13461</v>
      </c>
      <c r="AH62" s="36">
        <v>147020</v>
      </c>
      <c r="AI62" s="36">
        <v>6146</v>
      </c>
      <c r="AJ62" s="36">
        <v>4717</v>
      </c>
      <c r="AK62" s="36">
        <v>1063</v>
      </c>
      <c r="AL62" s="36">
        <v>407</v>
      </c>
      <c r="AM62" s="36">
        <v>9209</v>
      </c>
      <c r="AN62" s="36">
        <v>6248</v>
      </c>
      <c r="AO62" s="36">
        <v>14892</v>
      </c>
      <c r="AP62" s="36">
        <v>2875</v>
      </c>
      <c r="AQ62" s="36">
        <v>1773</v>
      </c>
      <c r="AR62" s="36">
        <v>287</v>
      </c>
      <c r="AS62" s="36">
        <v>7460</v>
      </c>
      <c r="AT62" s="36">
        <v>0</v>
      </c>
      <c r="AU62" s="36"/>
      <c r="AV62" s="36"/>
      <c r="AW62" s="36">
        <v>0</v>
      </c>
      <c r="AX62" s="76">
        <v>480587</v>
      </c>
      <c r="AY62" s="57">
        <v>0</v>
      </c>
      <c r="AZ62" s="39">
        <v>138818</v>
      </c>
      <c r="BA62" s="77">
        <v>95519</v>
      </c>
      <c r="BB62" s="38">
        <v>95519</v>
      </c>
      <c r="BC62" s="78">
        <v>265</v>
      </c>
      <c r="BD62" s="37">
        <v>95256</v>
      </c>
      <c r="BE62" s="79">
        <v>0</v>
      </c>
      <c r="BF62" s="79">
        <v>0</v>
      </c>
      <c r="BG62" s="37">
        <v>0</v>
      </c>
      <c r="BH62" s="80">
        <v>34183</v>
      </c>
      <c r="BI62" s="57"/>
      <c r="BK62" s="13"/>
      <c r="BL62" s="13"/>
    </row>
    <row r="63" spans="1:64" x14ac:dyDescent="0.3">
      <c r="A63" s="6" t="s">
        <v>74</v>
      </c>
      <c r="B63" s="10" t="s">
        <v>112</v>
      </c>
      <c r="C63" s="36">
        <v>69631</v>
      </c>
      <c r="D63" s="36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8">
        <v>0</v>
      </c>
      <c r="M63" s="36">
        <v>17</v>
      </c>
      <c r="N63" s="36">
        <v>0</v>
      </c>
      <c r="O63" s="36">
        <v>0</v>
      </c>
      <c r="P63" s="36">
        <v>0</v>
      </c>
      <c r="Q63" s="36">
        <v>137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28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39</v>
      </c>
      <c r="AD63" s="36">
        <v>98</v>
      </c>
      <c r="AE63" s="36">
        <v>68</v>
      </c>
      <c r="AF63" s="36">
        <v>390</v>
      </c>
      <c r="AG63" s="36">
        <v>0</v>
      </c>
      <c r="AH63" s="36">
        <v>0</v>
      </c>
      <c r="AI63" s="36">
        <v>765</v>
      </c>
      <c r="AJ63" s="36">
        <v>50</v>
      </c>
      <c r="AK63" s="36">
        <v>0</v>
      </c>
      <c r="AL63" s="36">
        <v>0</v>
      </c>
      <c r="AM63" s="36">
        <v>1763</v>
      </c>
      <c r="AN63" s="36">
        <v>80</v>
      </c>
      <c r="AO63" s="36">
        <v>501</v>
      </c>
      <c r="AP63" s="36">
        <v>850</v>
      </c>
      <c r="AQ63" s="36">
        <v>8009</v>
      </c>
      <c r="AR63" s="36">
        <v>0</v>
      </c>
      <c r="AS63" s="36">
        <v>0</v>
      </c>
      <c r="AT63" s="36">
        <v>0</v>
      </c>
      <c r="AU63" s="36"/>
      <c r="AV63" s="36"/>
      <c r="AW63" s="36">
        <v>0</v>
      </c>
      <c r="AX63" s="76">
        <v>12685</v>
      </c>
      <c r="AY63" s="57">
        <v>0</v>
      </c>
      <c r="AZ63" s="39">
        <v>3044</v>
      </c>
      <c r="BA63" s="77">
        <v>54169</v>
      </c>
      <c r="BB63" s="38">
        <v>54169</v>
      </c>
      <c r="BC63" s="78">
        <v>0</v>
      </c>
      <c r="BD63" s="37">
        <v>54169</v>
      </c>
      <c r="BE63" s="79">
        <v>0</v>
      </c>
      <c r="BF63" s="79">
        <v>0</v>
      </c>
      <c r="BG63" s="37">
        <v>0</v>
      </c>
      <c r="BH63" s="80">
        <v>100</v>
      </c>
      <c r="BI63" s="57"/>
      <c r="BK63" s="13"/>
      <c r="BL63" s="13"/>
    </row>
    <row r="64" spans="1:64" x14ac:dyDescent="0.3">
      <c r="A64" s="6" t="s">
        <v>75</v>
      </c>
      <c r="B64" s="10" t="s">
        <v>113</v>
      </c>
      <c r="C64" s="36">
        <v>96438</v>
      </c>
      <c r="D64" s="36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8">
        <v>738</v>
      </c>
      <c r="M64" s="36">
        <v>2</v>
      </c>
      <c r="N64" s="36">
        <v>0</v>
      </c>
      <c r="O64" s="36">
        <v>0</v>
      </c>
      <c r="P64" s="36">
        <v>154</v>
      </c>
      <c r="Q64" s="36">
        <v>3632</v>
      </c>
      <c r="R64" s="36">
        <v>9498</v>
      </c>
      <c r="S64" s="36">
        <v>0</v>
      </c>
      <c r="T64" s="36">
        <v>352</v>
      </c>
      <c r="U64" s="36">
        <v>130</v>
      </c>
      <c r="V64" s="36">
        <v>5504</v>
      </c>
      <c r="W64" s="36">
        <v>49</v>
      </c>
      <c r="X64" s="36">
        <v>257</v>
      </c>
      <c r="Y64" s="36">
        <v>2032</v>
      </c>
      <c r="Z64" s="36">
        <v>47</v>
      </c>
      <c r="AA64" s="36">
        <v>0</v>
      </c>
      <c r="AB64" s="36">
        <v>225</v>
      </c>
      <c r="AC64" s="36">
        <v>691</v>
      </c>
      <c r="AD64" s="36">
        <v>1663</v>
      </c>
      <c r="AE64" s="36">
        <v>119</v>
      </c>
      <c r="AF64" s="36">
        <v>888</v>
      </c>
      <c r="AG64" s="36">
        <v>6529</v>
      </c>
      <c r="AH64" s="36">
        <v>18</v>
      </c>
      <c r="AI64" s="36">
        <v>112</v>
      </c>
      <c r="AJ64" s="36">
        <v>121</v>
      </c>
      <c r="AK64" s="36">
        <v>5</v>
      </c>
      <c r="AL64" s="36">
        <v>3</v>
      </c>
      <c r="AM64" s="36">
        <v>6832</v>
      </c>
      <c r="AN64" s="36">
        <v>66</v>
      </c>
      <c r="AO64" s="36">
        <v>1</v>
      </c>
      <c r="AP64" s="36">
        <v>2</v>
      </c>
      <c r="AQ64" s="36">
        <v>25</v>
      </c>
      <c r="AR64" s="36">
        <v>4</v>
      </c>
      <c r="AS64" s="36">
        <v>15</v>
      </c>
      <c r="AT64" s="36">
        <v>0</v>
      </c>
      <c r="AU64" s="36"/>
      <c r="AV64" s="36"/>
      <c r="AW64" s="36">
        <v>0</v>
      </c>
      <c r="AX64" s="76">
        <v>39663</v>
      </c>
      <c r="AY64" s="57">
        <v>0</v>
      </c>
      <c r="AZ64" s="39">
        <v>48271</v>
      </c>
      <c r="BA64" s="77">
        <v>9239</v>
      </c>
      <c r="BB64" s="38">
        <v>9239</v>
      </c>
      <c r="BC64" s="78">
        <v>0</v>
      </c>
      <c r="BD64" s="37">
        <v>9239</v>
      </c>
      <c r="BE64" s="79">
        <v>0</v>
      </c>
      <c r="BF64" s="79">
        <v>0</v>
      </c>
      <c r="BG64" s="37">
        <v>2</v>
      </c>
      <c r="BH64" s="80">
        <v>-714</v>
      </c>
      <c r="BI64" s="57"/>
      <c r="BK64" s="13"/>
      <c r="BL64" s="13"/>
    </row>
    <row r="65" spans="1:64" x14ac:dyDescent="0.3">
      <c r="A65" s="6" t="s">
        <v>76</v>
      </c>
      <c r="B65" s="10" t="s">
        <v>114</v>
      </c>
      <c r="C65" s="36">
        <v>238903</v>
      </c>
      <c r="D65" s="36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8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133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65136</v>
      </c>
      <c r="Z65" s="36">
        <v>281</v>
      </c>
      <c r="AA65" s="36">
        <v>0</v>
      </c>
      <c r="AB65" s="36">
        <v>146</v>
      </c>
      <c r="AC65" s="36">
        <v>0</v>
      </c>
      <c r="AD65" s="36">
        <v>0</v>
      </c>
      <c r="AE65" s="36">
        <v>40</v>
      </c>
      <c r="AF65" s="36">
        <v>86635</v>
      </c>
      <c r="AG65" s="36">
        <v>0</v>
      </c>
      <c r="AH65" s="36">
        <v>0</v>
      </c>
      <c r="AI65" s="36">
        <v>195</v>
      </c>
      <c r="AJ65" s="36">
        <v>0</v>
      </c>
      <c r="AK65" s="36">
        <v>0</v>
      </c>
      <c r="AL65" s="36">
        <v>0</v>
      </c>
      <c r="AM65" s="36">
        <v>0</v>
      </c>
      <c r="AN65" s="36">
        <v>0</v>
      </c>
      <c r="AO65" s="36">
        <v>0</v>
      </c>
      <c r="AP65" s="36">
        <v>0</v>
      </c>
      <c r="AQ65" s="36">
        <v>0</v>
      </c>
      <c r="AR65" s="36">
        <v>0</v>
      </c>
      <c r="AS65" s="36">
        <v>0</v>
      </c>
      <c r="AT65" s="36">
        <v>0</v>
      </c>
      <c r="AU65" s="36"/>
      <c r="AV65" s="36"/>
      <c r="AW65" s="36">
        <v>0</v>
      </c>
      <c r="AX65" s="76">
        <v>153540</v>
      </c>
      <c r="AY65" s="57">
        <v>0</v>
      </c>
      <c r="AZ65" s="39">
        <v>84055</v>
      </c>
      <c r="BA65" s="77">
        <v>9752</v>
      </c>
      <c r="BB65" s="38">
        <v>9752</v>
      </c>
      <c r="BC65" s="78">
        <v>0</v>
      </c>
      <c r="BD65" s="37">
        <v>9752</v>
      </c>
      <c r="BE65" s="79">
        <v>0</v>
      </c>
      <c r="BF65" s="79">
        <v>0</v>
      </c>
      <c r="BG65" s="37">
        <v>0</v>
      </c>
      <c r="BH65" s="80">
        <v>-10518</v>
      </c>
      <c r="BI65" s="57"/>
      <c r="BK65" s="13"/>
      <c r="BL65" s="13"/>
    </row>
    <row r="66" spans="1:64" x14ac:dyDescent="0.3">
      <c r="A66" s="6" t="s">
        <v>77</v>
      </c>
      <c r="B66" s="10" t="s">
        <v>115</v>
      </c>
      <c r="C66" s="36">
        <v>251086</v>
      </c>
      <c r="D66" s="36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8">
        <v>527</v>
      </c>
      <c r="M66" s="36">
        <v>10</v>
      </c>
      <c r="N66" s="36">
        <v>14</v>
      </c>
      <c r="O66" s="36">
        <v>79</v>
      </c>
      <c r="P66" s="36">
        <v>3160</v>
      </c>
      <c r="Q66" s="36">
        <v>1371</v>
      </c>
      <c r="R66" s="36">
        <v>1572</v>
      </c>
      <c r="S66" s="36">
        <v>0</v>
      </c>
      <c r="T66" s="36">
        <v>184</v>
      </c>
      <c r="U66" s="36">
        <v>842</v>
      </c>
      <c r="V66" s="36">
        <v>284</v>
      </c>
      <c r="W66" s="36">
        <v>46</v>
      </c>
      <c r="X66" s="36">
        <v>281</v>
      </c>
      <c r="Y66" s="36">
        <v>3521</v>
      </c>
      <c r="Z66" s="36">
        <v>43044</v>
      </c>
      <c r="AA66" s="36">
        <v>6</v>
      </c>
      <c r="AB66" s="36">
        <v>186</v>
      </c>
      <c r="AC66" s="36">
        <v>260</v>
      </c>
      <c r="AD66" s="36">
        <v>2077</v>
      </c>
      <c r="AE66" s="36">
        <v>1255</v>
      </c>
      <c r="AF66" s="36">
        <v>3529</v>
      </c>
      <c r="AG66" s="36">
        <v>1929</v>
      </c>
      <c r="AH66" s="36">
        <v>1749</v>
      </c>
      <c r="AI66" s="36">
        <v>1323</v>
      </c>
      <c r="AJ66" s="36">
        <v>1199</v>
      </c>
      <c r="AK66" s="36">
        <v>18</v>
      </c>
      <c r="AL66" s="36">
        <v>109</v>
      </c>
      <c r="AM66" s="36">
        <v>5727</v>
      </c>
      <c r="AN66" s="36">
        <v>979</v>
      </c>
      <c r="AO66" s="36">
        <v>195</v>
      </c>
      <c r="AP66" s="36">
        <v>519</v>
      </c>
      <c r="AQ66" s="36">
        <v>570</v>
      </c>
      <c r="AR66" s="36">
        <v>160</v>
      </c>
      <c r="AS66" s="36">
        <v>96</v>
      </c>
      <c r="AT66" s="36">
        <v>0</v>
      </c>
      <c r="AU66" s="36"/>
      <c r="AV66" s="36"/>
      <c r="AW66" s="36">
        <v>0</v>
      </c>
      <c r="AX66" s="76">
        <v>77791</v>
      </c>
      <c r="AY66" s="57">
        <v>0</v>
      </c>
      <c r="AZ66" s="39">
        <v>49619</v>
      </c>
      <c r="BA66" s="77">
        <v>6435</v>
      </c>
      <c r="BB66" s="38">
        <v>6435</v>
      </c>
      <c r="BC66" s="78">
        <v>0</v>
      </c>
      <c r="BD66" s="37">
        <v>6435</v>
      </c>
      <c r="BE66" s="79">
        <v>0</v>
      </c>
      <c r="BF66" s="79">
        <v>0</v>
      </c>
      <c r="BG66" s="37">
        <v>93326</v>
      </c>
      <c r="BH66" s="80">
        <v>14894</v>
      </c>
      <c r="BI66" s="57"/>
      <c r="BK66" s="13"/>
      <c r="BL66" s="13"/>
    </row>
    <row r="67" spans="1:64" x14ac:dyDescent="0.3">
      <c r="A67" s="6" t="s">
        <v>78</v>
      </c>
      <c r="B67" s="10" t="s">
        <v>116</v>
      </c>
      <c r="C67" s="36">
        <v>277841</v>
      </c>
      <c r="D67" s="36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8">
        <v>26</v>
      </c>
      <c r="M67" s="36">
        <v>4</v>
      </c>
      <c r="N67" s="36">
        <v>1</v>
      </c>
      <c r="O67" s="36">
        <v>17</v>
      </c>
      <c r="P67" s="36">
        <v>1502</v>
      </c>
      <c r="Q67" s="36">
        <v>556</v>
      </c>
      <c r="R67" s="36">
        <v>876</v>
      </c>
      <c r="S67" s="36">
        <v>0</v>
      </c>
      <c r="T67" s="36">
        <v>13</v>
      </c>
      <c r="U67" s="36">
        <v>4120</v>
      </c>
      <c r="V67" s="36">
        <v>210</v>
      </c>
      <c r="W67" s="36">
        <v>12</v>
      </c>
      <c r="X67" s="36">
        <v>174</v>
      </c>
      <c r="Y67" s="36">
        <v>1935</v>
      </c>
      <c r="Z67" s="36">
        <v>178</v>
      </c>
      <c r="AA67" s="36">
        <v>4414</v>
      </c>
      <c r="AB67" s="36">
        <v>84</v>
      </c>
      <c r="AC67" s="36">
        <v>8467</v>
      </c>
      <c r="AD67" s="36">
        <v>608</v>
      </c>
      <c r="AE67" s="36">
        <v>260</v>
      </c>
      <c r="AF67" s="36">
        <v>2921</v>
      </c>
      <c r="AG67" s="36">
        <v>1082</v>
      </c>
      <c r="AH67" s="36">
        <v>2747</v>
      </c>
      <c r="AI67" s="36">
        <v>487</v>
      </c>
      <c r="AJ67" s="36">
        <v>6953</v>
      </c>
      <c r="AK67" s="36">
        <v>236</v>
      </c>
      <c r="AL67" s="36">
        <v>613</v>
      </c>
      <c r="AM67" s="36">
        <v>4223</v>
      </c>
      <c r="AN67" s="36">
        <v>389</v>
      </c>
      <c r="AO67" s="36">
        <v>942</v>
      </c>
      <c r="AP67" s="36">
        <v>818</v>
      </c>
      <c r="AQ67" s="36">
        <v>1751</v>
      </c>
      <c r="AR67" s="36">
        <v>144</v>
      </c>
      <c r="AS67" s="36">
        <v>487</v>
      </c>
      <c r="AT67" s="36">
        <v>0</v>
      </c>
      <c r="AU67" s="36"/>
      <c r="AV67" s="36"/>
      <c r="AW67" s="36">
        <v>0</v>
      </c>
      <c r="AX67" s="76">
        <v>47228</v>
      </c>
      <c r="AY67" s="57">
        <v>0</v>
      </c>
      <c r="AZ67" s="39">
        <v>81776</v>
      </c>
      <c r="BA67" s="77">
        <v>32914</v>
      </c>
      <c r="BB67" s="38">
        <v>32914</v>
      </c>
      <c r="BC67" s="78">
        <v>0</v>
      </c>
      <c r="BD67" s="37">
        <v>32914</v>
      </c>
      <c r="BE67" s="79">
        <v>0</v>
      </c>
      <c r="BF67" s="79">
        <v>0</v>
      </c>
      <c r="BG67" s="37">
        <v>139011</v>
      </c>
      <c r="BH67" s="80">
        <v>-21635</v>
      </c>
      <c r="BI67" s="57"/>
      <c r="BK67" s="13"/>
      <c r="BL67" s="13"/>
    </row>
    <row r="68" spans="1:64" x14ac:dyDescent="0.3">
      <c r="A68" s="6" t="s">
        <v>79</v>
      </c>
      <c r="B68" s="10" t="s">
        <v>117</v>
      </c>
      <c r="C68" s="36">
        <v>90964</v>
      </c>
      <c r="D68" s="36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8">
        <v>30</v>
      </c>
      <c r="M68" s="36">
        <v>6</v>
      </c>
      <c r="N68" s="36">
        <v>5</v>
      </c>
      <c r="O68" s="36">
        <v>15</v>
      </c>
      <c r="P68" s="36">
        <v>48</v>
      </c>
      <c r="Q68" s="36">
        <v>260</v>
      </c>
      <c r="R68" s="36">
        <v>752</v>
      </c>
      <c r="S68" s="36">
        <v>1</v>
      </c>
      <c r="T68" s="36">
        <v>1680</v>
      </c>
      <c r="U68" s="36">
        <v>3733</v>
      </c>
      <c r="V68" s="36">
        <v>190</v>
      </c>
      <c r="W68" s="36">
        <v>23</v>
      </c>
      <c r="X68" s="36">
        <v>8</v>
      </c>
      <c r="Y68" s="36">
        <v>1183</v>
      </c>
      <c r="Z68" s="36">
        <v>526</v>
      </c>
      <c r="AA68" s="36">
        <v>6</v>
      </c>
      <c r="AB68" s="36">
        <v>23</v>
      </c>
      <c r="AC68" s="36">
        <v>394</v>
      </c>
      <c r="AD68" s="36">
        <v>194</v>
      </c>
      <c r="AE68" s="36">
        <v>173</v>
      </c>
      <c r="AF68" s="36">
        <v>459</v>
      </c>
      <c r="AG68" s="36">
        <v>475</v>
      </c>
      <c r="AH68" s="36">
        <v>2203</v>
      </c>
      <c r="AI68" s="36">
        <v>4915</v>
      </c>
      <c r="AJ68" s="36">
        <v>1091</v>
      </c>
      <c r="AK68" s="36">
        <v>210</v>
      </c>
      <c r="AL68" s="36">
        <v>79</v>
      </c>
      <c r="AM68" s="36">
        <v>3998</v>
      </c>
      <c r="AN68" s="36">
        <v>226</v>
      </c>
      <c r="AO68" s="36">
        <v>1983</v>
      </c>
      <c r="AP68" s="36">
        <v>1447</v>
      </c>
      <c r="AQ68" s="36">
        <v>1634</v>
      </c>
      <c r="AR68" s="36">
        <v>132</v>
      </c>
      <c r="AS68" s="36">
        <v>2311</v>
      </c>
      <c r="AT68" s="36">
        <v>0</v>
      </c>
      <c r="AU68" s="36"/>
      <c r="AV68" s="36"/>
      <c r="AW68" s="36">
        <v>0</v>
      </c>
      <c r="AX68" s="76">
        <v>30392</v>
      </c>
      <c r="AY68" s="57">
        <v>0</v>
      </c>
      <c r="AZ68" s="39">
        <v>14691</v>
      </c>
      <c r="BA68" s="77">
        <v>24597</v>
      </c>
      <c r="BB68" s="38">
        <v>24597</v>
      </c>
      <c r="BC68" s="78">
        <v>0</v>
      </c>
      <c r="BD68" s="37">
        <v>24597</v>
      </c>
      <c r="BE68" s="79">
        <v>0</v>
      </c>
      <c r="BF68" s="79">
        <v>0</v>
      </c>
      <c r="BG68" s="37">
        <v>23667</v>
      </c>
      <c r="BH68" s="80">
        <v>-1997</v>
      </c>
      <c r="BI68" s="57"/>
      <c r="BK68" s="13"/>
      <c r="BL68" s="13"/>
    </row>
    <row r="69" spans="1:64" x14ac:dyDescent="0.3">
      <c r="A69" s="6" t="s">
        <v>80</v>
      </c>
      <c r="B69" s="10" t="s">
        <v>118</v>
      </c>
      <c r="C69" s="36">
        <v>70732</v>
      </c>
      <c r="D69" s="36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8">
        <v>212</v>
      </c>
      <c r="M69" s="36">
        <v>1</v>
      </c>
      <c r="N69" s="36">
        <v>4</v>
      </c>
      <c r="O69" s="36">
        <v>23</v>
      </c>
      <c r="P69" s="36">
        <v>195</v>
      </c>
      <c r="Q69" s="36">
        <v>696</v>
      </c>
      <c r="R69" s="36">
        <v>197</v>
      </c>
      <c r="S69" s="36">
        <v>0</v>
      </c>
      <c r="T69" s="36">
        <v>67</v>
      </c>
      <c r="U69" s="36">
        <v>726</v>
      </c>
      <c r="V69" s="36">
        <v>146</v>
      </c>
      <c r="W69" s="36">
        <v>23</v>
      </c>
      <c r="X69" s="36">
        <v>118</v>
      </c>
      <c r="Y69" s="36">
        <v>3824</v>
      </c>
      <c r="Z69" s="36">
        <v>186</v>
      </c>
      <c r="AA69" s="36">
        <v>30</v>
      </c>
      <c r="AB69" s="36">
        <v>25</v>
      </c>
      <c r="AC69" s="36">
        <v>209</v>
      </c>
      <c r="AD69" s="36">
        <v>5075</v>
      </c>
      <c r="AE69" s="36">
        <v>402</v>
      </c>
      <c r="AF69" s="36">
        <v>2845</v>
      </c>
      <c r="AG69" s="36">
        <v>2915</v>
      </c>
      <c r="AH69" s="36">
        <v>8844</v>
      </c>
      <c r="AI69" s="36">
        <v>771</v>
      </c>
      <c r="AJ69" s="36">
        <v>9027</v>
      </c>
      <c r="AK69" s="36">
        <v>185</v>
      </c>
      <c r="AL69" s="36">
        <v>382</v>
      </c>
      <c r="AM69" s="36">
        <v>6143</v>
      </c>
      <c r="AN69" s="36">
        <v>886</v>
      </c>
      <c r="AO69" s="36">
        <v>48</v>
      </c>
      <c r="AP69" s="36">
        <v>760</v>
      </c>
      <c r="AQ69" s="36">
        <v>916</v>
      </c>
      <c r="AR69" s="36">
        <v>200</v>
      </c>
      <c r="AS69" s="36">
        <v>63</v>
      </c>
      <c r="AT69" s="36">
        <v>0</v>
      </c>
      <c r="AU69" s="36"/>
      <c r="AV69" s="36"/>
      <c r="AW69" s="36">
        <v>0</v>
      </c>
      <c r="AX69" s="76">
        <v>46092</v>
      </c>
      <c r="AY69" s="57">
        <v>0</v>
      </c>
      <c r="AZ69" s="39">
        <v>4951</v>
      </c>
      <c r="BA69" s="77">
        <v>1</v>
      </c>
      <c r="BB69" s="38">
        <v>1</v>
      </c>
      <c r="BC69" s="78">
        <v>0</v>
      </c>
      <c r="BD69" s="37">
        <v>1</v>
      </c>
      <c r="BE69" s="79">
        <v>0</v>
      </c>
      <c r="BF69" s="79">
        <v>0</v>
      </c>
      <c r="BG69" s="37">
        <v>20019</v>
      </c>
      <c r="BH69" s="80">
        <v>-328</v>
      </c>
      <c r="BI69" s="57"/>
      <c r="BK69" s="13"/>
      <c r="BL69" s="13"/>
    </row>
    <row r="70" spans="1:64" x14ac:dyDescent="0.3">
      <c r="A70" s="6" t="s">
        <v>81</v>
      </c>
      <c r="B70" s="10" t="s">
        <v>119</v>
      </c>
      <c r="C70" s="36">
        <v>240719</v>
      </c>
      <c r="D70" s="36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8">
        <v>503</v>
      </c>
      <c r="M70" s="36">
        <v>3</v>
      </c>
      <c r="N70" s="36">
        <v>177</v>
      </c>
      <c r="O70" s="36">
        <v>43</v>
      </c>
      <c r="P70" s="36">
        <v>4950</v>
      </c>
      <c r="Q70" s="36">
        <v>3777</v>
      </c>
      <c r="R70" s="36">
        <v>2095</v>
      </c>
      <c r="S70" s="36">
        <v>0</v>
      </c>
      <c r="T70" s="36">
        <v>1240</v>
      </c>
      <c r="U70" s="36">
        <v>2183</v>
      </c>
      <c r="V70" s="36">
        <v>704</v>
      </c>
      <c r="W70" s="36">
        <v>177</v>
      </c>
      <c r="X70" s="36">
        <v>2367</v>
      </c>
      <c r="Y70" s="36">
        <v>8293</v>
      </c>
      <c r="Z70" s="36">
        <v>2650</v>
      </c>
      <c r="AA70" s="36">
        <v>524</v>
      </c>
      <c r="AB70" s="36">
        <v>380</v>
      </c>
      <c r="AC70" s="36">
        <v>1074</v>
      </c>
      <c r="AD70" s="36">
        <v>44653</v>
      </c>
      <c r="AE70" s="36">
        <v>4008</v>
      </c>
      <c r="AF70" s="36">
        <v>1279</v>
      </c>
      <c r="AG70" s="36">
        <v>12053</v>
      </c>
      <c r="AH70" s="36">
        <v>2938</v>
      </c>
      <c r="AI70" s="36">
        <v>5790</v>
      </c>
      <c r="AJ70" s="36">
        <v>4151</v>
      </c>
      <c r="AK70" s="36">
        <v>2102</v>
      </c>
      <c r="AL70" s="36">
        <v>407</v>
      </c>
      <c r="AM70" s="36">
        <v>6410</v>
      </c>
      <c r="AN70" s="36">
        <v>615</v>
      </c>
      <c r="AO70" s="36">
        <v>12078</v>
      </c>
      <c r="AP70" s="36">
        <v>3354</v>
      </c>
      <c r="AQ70" s="36">
        <v>2335</v>
      </c>
      <c r="AR70" s="36">
        <v>265</v>
      </c>
      <c r="AS70" s="36">
        <v>3927</v>
      </c>
      <c r="AT70" s="36">
        <v>0</v>
      </c>
      <c r="AU70" s="36"/>
      <c r="AV70" s="36"/>
      <c r="AW70" s="36">
        <v>0</v>
      </c>
      <c r="AX70" s="76">
        <v>132972</v>
      </c>
      <c r="AY70" s="57">
        <v>0</v>
      </c>
      <c r="AZ70" s="39">
        <v>67090</v>
      </c>
      <c r="BA70" s="77">
        <v>40657</v>
      </c>
      <c r="BB70" s="38">
        <v>40605</v>
      </c>
      <c r="BC70" s="78">
        <v>317</v>
      </c>
      <c r="BD70" s="37">
        <v>40288</v>
      </c>
      <c r="BE70" s="79">
        <v>0</v>
      </c>
      <c r="BF70" s="79">
        <v>50</v>
      </c>
      <c r="BG70" s="37">
        <v>0</v>
      </c>
      <c r="BH70" s="80">
        <v>0</v>
      </c>
      <c r="BI70" s="57"/>
      <c r="BK70" s="13"/>
      <c r="BL70" s="13"/>
    </row>
    <row r="71" spans="1:64" x14ac:dyDescent="0.3">
      <c r="A71" s="6" t="s">
        <v>82</v>
      </c>
      <c r="B71" s="10" t="s">
        <v>120</v>
      </c>
      <c r="C71" s="36">
        <v>79725</v>
      </c>
      <c r="D71" s="36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8">
        <v>36</v>
      </c>
      <c r="M71" s="36">
        <v>0</v>
      </c>
      <c r="N71" s="36">
        <v>1</v>
      </c>
      <c r="O71" s="36">
        <v>0</v>
      </c>
      <c r="P71" s="36">
        <v>10</v>
      </c>
      <c r="Q71" s="36">
        <v>446</v>
      </c>
      <c r="R71" s="36">
        <v>992</v>
      </c>
      <c r="S71" s="36">
        <v>0</v>
      </c>
      <c r="T71" s="36">
        <v>305</v>
      </c>
      <c r="U71" s="36">
        <v>103</v>
      </c>
      <c r="V71" s="36">
        <v>279</v>
      </c>
      <c r="W71" s="36">
        <v>22</v>
      </c>
      <c r="X71" s="36">
        <v>140</v>
      </c>
      <c r="Y71" s="36">
        <v>318</v>
      </c>
      <c r="Z71" s="36">
        <v>32</v>
      </c>
      <c r="AA71" s="36">
        <v>27</v>
      </c>
      <c r="AB71" s="36">
        <v>258</v>
      </c>
      <c r="AC71" s="36">
        <v>10</v>
      </c>
      <c r="AD71" s="36">
        <v>106</v>
      </c>
      <c r="AE71" s="36">
        <v>21</v>
      </c>
      <c r="AF71" s="36">
        <v>661</v>
      </c>
      <c r="AG71" s="36">
        <v>1667</v>
      </c>
      <c r="AH71" s="36">
        <v>703</v>
      </c>
      <c r="AI71" s="36">
        <v>3292</v>
      </c>
      <c r="AJ71" s="36">
        <v>110</v>
      </c>
      <c r="AK71" s="36">
        <v>191</v>
      </c>
      <c r="AL71" s="36">
        <v>58</v>
      </c>
      <c r="AM71" s="36">
        <v>505</v>
      </c>
      <c r="AN71" s="36">
        <v>247</v>
      </c>
      <c r="AO71" s="36">
        <v>1294</v>
      </c>
      <c r="AP71" s="36">
        <v>1490</v>
      </c>
      <c r="AQ71" s="36">
        <v>589</v>
      </c>
      <c r="AR71" s="36">
        <v>3</v>
      </c>
      <c r="AS71" s="36">
        <v>4503</v>
      </c>
      <c r="AT71" s="36">
        <v>0</v>
      </c>
      <c r="AU71" s="36"/>
      <c r="AV71" s="36"/>
      <c r="AW71" s="36">
        <v>0</v>
      </c>
      <c r="AX71" s="76">
        <v>18358</v>
      </c>
      <c r="AY71" s="57">
        <v>0</v>
      </c>
      <c r="AZ71" s="39">
        <v>0</v>
      </c>
      <c r="BA71" s="77">
        <v>61144</v>
      </c>
      <c r="BB71" s="38">
        <v>61141</v>
      </c>
      <c r="BC71" s="78">
        <v>27608</v>
      </c>
      <c r="BD71" s="37">
        <v>33547</v>
      </c>
      <c r="BE71" s="79">
        <v>0</v>
      </c>
      <c r="BF71" s="79">
        <v>3</v>
      </c>
      <c r="BG71" s="37">
        <v>0</v>
      </c>
      <c r="BH71" s="80">
        <v>454</v>
      </c>
      <c r="BI71" s="57"/>
      <c r="BK71" s="13"/>
      <c r="BL71" s="13"/>
    </row>
    <row r="72" spans="1:64" x14ac:dyDescent="0.3">
      <c r="A72" s="6" t="s">
        <v>83</v>
      </c>
      <c r="B72" s="10" t="s">
        <v>121</v>
      </c>
      <c r="C72" s="36">
        <v>318429</v>
      </c>
      <c r="D72" s="36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8">
        <v>82</v>
      </c>
      <c r="M72" s="36">
        <v>3</v>
      </c>
      <c r="N72" s="36">
        <v>2</v>
      </c>
      <c r="O72" s="36">
        <v>0</v>
      </c>
      <c r="P72" s="36">
        <v>890</v>
      </c>
      <c r="Q72" s="36">
        <v>434</v>
      </c>
      <c r="R72" s="36">
        <v>561</v>
      </c>
      <c r="S72" s="36">
        <v>0</v>
      </c>
      <c r="T72" s="36">
        <v>13</v>
      </c>
      <c r="U72" s="36">
        <v>267</v>
      </c>
      <c r="V72" s="36">
        <v>79</v>
      </c>
      <c r="W72" s="36">
        <v>105</v>
      </c>
      <c r="X72" s="36">
        <v>132</v>
      </c>
      <c r="Y72" s="36">
        <v>383</v>
      </c>
      <c r="Z72" s="36">
        <v>102</v>
      </c>
      <c r="AA72" s="36">
        <v>0</v>
      </c>
      <c r="AB72" s="36">
        <v>7</v>
      </c>
      <c r="AC72" s="36">
        <v>38</v>
      </c>
      <c r="AD72" s="36">
        <v>110</v>
      </c>
      <c r="AE72" s="36">
        <v>397</v>
      </c>
      <c r="AF72" s="36">
        <v>502</v>
      </c>
      <c r="AG72" s="36">
        <v>3782</v>
      </c>
      <c r="AH72" s="36">
        <v>1674</v>
      </c>
      <c r="AI72" s="36">
        <v>444</v>
      </c>
      <c r="AJ72" s="36">
        <v>2033</v>
      </c>
      <c r="AK72" s="36">
        <v>928</v>
      </c>
      <c r="AL72" s="36">
        <v>1648</v>
      </c>
      <c r="AM72" s="36">
        <v>2581</v>
      </c>
      <c r="AN72" s="36">
        <v>276</v>
      </c>
      <c r="AO72" s="36">
        <v>0</v>
      </c>
      <c r="AP72" s="36">
        <v>501</v>
      </c>
      <c r="AQ72" s="36">
        <v>450</v>
      </c>
      <c r="AR72" s="36">
        <v>82</v>
      </c>
      <c r="AS72" s="36">
        <v>87</v>
      </c>
      <c r="AT72" s="36">
        <v>0</v>
      </c>
      <c r="AU72" s="36"/>
      <c r="AV72" s="36"/>
      <c r="AW72" s="36">
        <v>0</v>
      </c>
      <c r="AX72" s="76">
        <v>20133</v>
      </c>
      <c r="AY72" s="57">
        <v>0</v>
      </c>
      <c r="AZ72" s="39">
        <v>1193</v>
      </c>
      <c r="BA72" s="77">
        <v>4164</v>
      </c>
      <c r="BB72" s="38">
        <v>4164</v>
      </c>
      <c r="BC72" s="78">
        <v>0</v>
      </c>
      <c r="BD72" s="37">
        <v>4164</v>
      </c>
      <c r="BE72" s="79">
        <v>0</v>
      </c>
      <c r="BF72" s="79">
        <v>0</v>
      </c>
      <c r="BG72" s="37">
        <v>293340</v>
      </c>
      <c r="BH72" s="80">
        <v>-363</v>
      </c>
      <c r="BI72" s="57"/>
      <c r="BK72" s="13"/>
      <c r="BL72" s="13"/>
    </row>
    <row r="73" spans="1:64" x14ac:dyDescent="0.3">
      <c r="A73" s="6" t="s">
        <v>84</v>
      </c>
      <c r="B73" s="10" t="s">
        <v>122</v>
      </c>
      <c r="C73" s="36">
        <v>32598</v>
      </c>
      <c r="D73" s="36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8">
        <v>52</v>
      </c>
      <c r="M73" s="36">
        <v>0</v>
      </c>
      <c r="N73" s="36">
        <v>2</v>
      </c>
      <c r="O73" s="36">
        <v>5</v>
      </c>
      <c r="P73" s="36">
        <v>56</v>
      </c>
      <c r="Q73" s="36">
        <v>192</v>
      </c>
      <c r="R73" s="36">
        <v>86</v>
      </c>
      <c r="S73" s="36">
        <v>0</v>
      </c>
      <c r="T73" s="36">
        <v>0</v>
      </c>
      <c r="U73" s="36">
        <v>144</v>
      </c>
      <c r="V73" s="36">
        <v>37</v>
      </c>
      <c r="W73" s="36">
        <v>4</v>
      </c>
      <c r="X73" s="36">
        <v>54</v>
      </c>
      <c r="Y73" s="36">
        <v>1050</v>
      </c>
      <c r="Z73" s="36">
        <v>61</v>
      </c>
      <c r="AA73" s="36">
        <v>2</v>
      </c>
      <c r="AB73" s="36">
        <v>10</v>
      </c>
      <c r="AC73" s="36">
        <v>52</v>
      </c>
      <c r="AD73" s="36">
        <v>1400</v>
      </c>
      <c r="AE73" s="36">
        <v>109</v>
      </c>
      <c r="AF73" s="36">
        <v>469</v>
      </c>
      <c r="AG73" s="36">
        <v>984</v>
      </c>
      <c r="AH73" s="36">
        <v>8997</v>
      </c>
      <c r="AI73" s="36">
        <v>247</v>
      </c>
      <c r="AJ73" s="36">
        <v>2085</v>
      </c>
      <c r="AK73" s="36">
        <v>2962</v>
      </c>
      <c r="AL73" s="36">
        <v>639</v>
      </c>
      <c r="AM73" s="36">
        <v>1642</v>
      </c>
      <c r="AN73" s="36">
        <v>234</v>
      </c>
      <c r="AO73" s="36">
        <v>237</v>
      </c>
      <c r="AP73" s="36">
        <v>361</v>
      </c>
      <c r="AQ73" s="36">
        <v>270</v>
      </c>
      <c r="AR73" s="36">
        <v>64</v>
      </c>
      <c r="AS73" s="36">
        <v>80</v>
      </c>
      <c r="AT73" s="36">
        <v>0</v>
      </c>
      <c r="AU73" s="36"/>
      <c r="AV73" s="36"/>
      <c r="AW73" s="36">
        <v>0</v>
      </c>
      <c r="AX73" s="76">
        <v>22407</v>
      </c>
      <c r="AY73" s="57">
        <v>0</v>
      </c>
      <c r="AZ73" s="39">
        <v>0</v>
      </c>
      <c r="BA73" s="77">
        <v>10201</v>
      </c>
      <c r="BB73" s="38">
        <v>10201</v>
      </c>
      <c r="BC73" s="78">
        <v>0</v>
      </c>
      <c r="BD73" s="37">
        <v>10201</v>
      </c>
      <c r="BE73" s="79">
        <v>0</v>
      </c>
      <c r="BF73" s="79">
        <v>0</v>
      </c>
      <c r="BG73" s="37">
        <v>0</v>
      </c>
      <c r="BH73" s="80">
        <v>0</v>
      </c>
      <c r="BI73" s="57"/>
      <c r="BK73" s="13"/>
      <c r="BL73" s="13"/>
    </row>
    <row r="74" spans="1:64" x14ac:dyDescent="0.3">
      <c r="A74" s="6" t="s">
        <v>85</v>
      </c>
      <c r="B74" s="10" t="s">
        <v>123</v>
      </c>
      <c r="C74" s="36">
        <v>368314</v>
      </c>
      <c r="D74" s="36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8">
        <v>2203</v>
      </c>
      <c r="M74" s="36">
        <v>309</v>
      </c>
      <c r="N74" s="36">
        <v>559</v>
      </c>
      <c r="O74" s="36">
        <v>42</v>
      </c>
      <c r="P74" s="36">
        <v>1284</v>
      </c>
      <c r="Q74" s="36">
        <v>8012</v>
      </c>
      <c r="R74" s="36">
        <v>4443</v>
      </c>
      <c r="S74" s="36">
        <v>0</v>
      </c>
      <c r="T74" s="36">
        <v>536</v>
      </c>
      <c r="U74" s="36">
        <v>1391</v>
      </c>
      <c r="V74" s="36">
        <v>10088</v>
      </c>
      <c r="W74" s="36">
        <v>382</v>
      </c>
      <c r="X74" s="36">
        <v>4367</v>
      </c>
      <c r="Y74" s="36">
        <v>17279</v>
      </c>
      <c r="Z74" s="36">
        <v>5857</v>
      </c>
      <c r="AA74" s="36">
        <v>1043</v>
      </c>
      <c r="AB74" s="36">
        <v>2458</v>
      </c>
      <c r="AC74" s="36">
        <v>664</v>
      </c>
      <c r="AD74" s="36">
        <v>728</v>
      </c>
      <c r="AE74" s="36">
        <v>312</v>
      </c>
      <c r="AF74" s="36">
        <v>5934</v>
      </c>
      <c r="AG74" s="36">
        <v>62914</v>
      </c>
      <c r="AH74" s="36">
        <v>9034</v>
      </c>
      <c r="AI74" s="36">
        <v>1350</v>
      </c>
      <c r="AJ74" s="36">
        <v>3541</v>
      </c>
      <c r="AK74" s="36">
        <v>2660</v>
      </c>
      <c r="AL74" s="36">
        <v>521</v>
      </c>
      <c r="AM74" s="36">
        <v>13444</v>
      </c>
      <c r="AN74" s="36">
        <v>1579</v>
      </c>
      <c r="AO74" s="36">
        <v>3785</v>
      </c>
      <c r="AP74" s="36">
        <v>1673</v>
      </c>
      <c r="AQ74" s="36">
        <v>413</v>
      </c>
      <c r="AR74" s="36">
        <v>218</v>
      </c>
      <c r="AS74" s="36">
        <v>2432</v>
      </c>
      <c r="AT74" s="36">
        <v>0</v>
      </c>
      <c r="AU74" s="36"/>
      <c r="AV74" s="36"/>
      <c r="AW74" s="36">
        <v>0</v>
      </c>
      <c r="AX74" s="76">
        <v>171406</v>
      </c>
      <c r="AY74" s="57">
        <v>0</v>
      </c>
      <c r="AZ74" s="39">
        <v>102777</v>
      </c>
      <c r="BA74" s="77">
        <v>94159</v>
      </c>
      <c r="BB74" s="38">
        <v>94159</v>
      </c>
      <c r="BC74" s="78">
        <v>0</v>
      </c>
      <c r="BD74" s="37">
        <v>94159</v>
      </c>
      <c r="BE74" s="79">
        <v>0</v>
      </c>
      <c r="BF74" s="79">
        <v>0</v>
      </c>
      <c r="BG74" s="37">
        <v>0</v>
      </c>
      <c r="BH74" s="80">
        <v>0</v>
      </c>
      <c r="BI74" s="57"/>
      <c r="BK74" s="13"/>
      <c r="BL74" s="13"/>
    </row>
    <row r="75" spans="1:64" x14ac:dyDescent="0.3">
      <c r="A75" s="6" t="s">
        <v>86</v>
      </c>
      <c r="B75" s="10" t="s">
        <v>124</v>
      </c>
      <c r="C75" s="36">
        <v>382119</v>
      </c>
      <c r="D75" s="36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8">
        <v>2482</v>
      </c>
      <c r="M75" s="36">
        <v>1</v>
      </c>
      <c r="N75" s="36">
        <v>19</v>
      </c>
      <c r="O75" s="36">
        <v>9</v>
      </c>
      <c r="P75" s="36">
        <v>927</v>
      </c>
      <c r="Q75" s="36">
        <v>538</v>
      </c>
      <c r="R75" s="36">
        <v>90</v>
      </c>
      <c r="S75" s="36">
        <v>0</v>
      </c>
      <c r="T75" s="36">
        <v>389</v>
      </c>
      <c r="U75" s="36">
        <v>49</v>
      </c>
      <c r="V75" s="36">
        <v>36</v>
      </c>
      <c r="W75" s="36">
        <v>30</v>
      </c>
      <c r="X75" s="36">
        <v>16</v>
      </c>
      <c r="Y75" s="36">
        <v>56</v>
      </c>
      <c r="Z75" s="36">
        <v>50</v>
      </c>
      <c r="AA75" s="36">
        <v>1</v>
      </c>
      <c r="AB75" s="36">
        <v>26</v>
      </c>
      <c r="AC75" s="36">
        <v>194</v>
      </c>
      <c r="AD75" s="36">
        <v>703</v>
      </c>
      <c r="AE75" s="36">
        <v>429</v>
      </c>
      <c r="AF75" s="36">
        <v>963</v>
      </c>
      <c r="AG75" s="36">
        <v>3476</v>
      </c>
      <c r="AH75" s="36">
        <v>2367</v>
      </c>
      <c r="AI75" s="36">
        <v>174</v>
      </c>
      <c r="AJ75" s="36">
        <v>1159</v>
      </c>
      <c r="AK75" s="36">
        <v>793</v>
      </c>
      <c r="AL75" s="36">
        <v>482</v>
      </c>
      <c r="AM75" s="36">
        <v>10378</v>
      </c>
      <c r="AN75" s="36">
        <v>1177</v>
      </c>
      <c r="AO75" s="36">
        <v>5750</v>
      </c>
      <c r="AP75" s="36">
        <v>3169</v>
      </c>
      <c r="AQ75" s="36">
        <v>305</v>
      </c>
      <c r="AR75" s="36">
        <v>358</v>
      </c>
      <c r="AS75" s="36">
        <v>192</v>
      </c>
      <c r="AT75" s="36">
        <v>0</v>
      </c>
      <c r="AU75" s="36"/>
      <c r="AV75" s="36"/>
      <c r="AW75" s="36">
        <v>0</v>
      </c>
      <c r="AX75" s="76">
        <v>36184</v>
      </c>
      <c r="AY75" s="57">
        <v>0</v>
      </c>
      <c r="AZ75" s="39">
        <v>9058</v>
      </c>
      <c r="BA75" s="77">
        <v>336842</v>
      </c>
      <c r="BB75" s="38">
        <v>336842</v>
      </c>
      <c r="BC75" s="78">
        <v>0</v>
      </c>
      <c r="BD75" s="37">
        <v>336842</v>
      </c>
      <c r="BE75" s="79">
        <v>0</v>
      </c>
      <c r="BF75" s="79">
        <v>0</v>
      </c>
      <c r="BG75" s="37">
        <v>0</v>
      </c>
      <c r="BH75" s="80">
        <v>0</v>
      </c>
      <c r="BI75" s="57"/>
      <c r="BK75" s="13"/>
      <c r="BL75" s="13"/>
    </row>
    <row r="76" spans="1:64" x14ac:dyDescent="0.3">
      <c r="A76" s="6" t="s">
        <v>87</v>
      </c>
      <c r="B76" s="10" t="s">
        <v>125</v>
      </c>
      <c r="C76" s="36">
        <v>310445</v>
      </c>
      <c r="D76" s="36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8">
        <v>239</v>
      </c>
      <c r="M76" s="36">
        <v>41</v>
      </c>
      <c r="N76" s="36">
        <v>152</v>
      </c>
      <c r="O76" s="36">
        <v>2</v>
      </c>
      <c r="P76" s="36">
        <v>677</v>
      </c>
      <c r="Q76" s="36">
        <v>1281</v>
      </c>
      <c r="R76" s="36">
        <v>240</v>
      </c>
      <c r="S76" s="36">
        <v>10</v>
      </c>
      <c r="T76" s="36">
        <v>693</v>
      </c>
      <c r="U76" s="36">
        <v>694</v>
      </c>
      <c r="V76" s="36">
        <v>354</v>
      </c>
      <c r="W76" s="36">
        <v>53</v>
      </c>
      <c r="X76" s="36">
        <v>79</v>
      </c>
      <c r="Y76" s="36">
        <v>1272</v>
      </c>
      <c r="Z76" s="36">
        <v>207</v>
      </c>
      <c r="AA76" s="36">
        <v>255</v>
      </c>
      <c r="AB76" s="36">
        <v>134</v>
      </c>
      <c r="AC76" s="36">
        <v>429</v>
      </c>
      <c r="AD76" s="36">
        <v>951</v>
      </c>
      <c r="AE76" s="36">
        <v>282</v>
      </c>
      <c r="AF76" s="36">
        <v>1693</v>
      </c>
      <c r="AG76" s="36">
        <v>21006</v>
      </c>
      <c r="AH76" s="36">
        <v>4220</v>
      </c>
      <c r="AI76" s="36">
        <v>5432</v>
      </c>
      <c r="AJ76" s="36">
        <v>10569</v>
      </c>
      <c r="AK76" s="36">
        <v>3722</v>
      </c>
      <c r="AL76" s="36">
        <v>442</v>
      </c>
      <c r="AM76" s="36">
        <v>26826</v>
      </c>
      <c r="AN76" s="36">
        <v>2043</v>
      </c>
      <c r="AO76" s="36">
        <v>7344</v>
      </c>
      <c r="AP76" s="36">
        <v>2474</v>
      </c>
      <c r="AQ76" s="36">
        <v>1367</v>
      </c>
      <c r="AR76" s="36">
        <v>391</v>
      </c>
      <c r="AS76" s="36">
        <v>4209</v>
      </c>
      <c r="AT76" s="36">
        <v>0</v>
      </c>
      <c r="AU76" s="36"/>
      <c r="AV76" s="36"/>
      <c r="AW76" s="36">
        <v>0</v>
      </c>
      <c r="AX76" s="76">
        <v>99372</v>
      </c>
      <c r="AY76" s="57">
        <v>0</v>
      </c>
      <c r="AZ76" s="39">
        <v>10744</v>
      </c>
      <c r="BA76" s="77">
        <v>192012</v>
      </c>
      <c r="BB76" s="38">
        <v>192012</v>
      </c>
      <c r="BC76" s="78">
        <v>0</v>
      </c>
      <c r="BD76" s="37">
        <v>192012</v>
      </c>
      <c r="BE76" s="79">
        <v>0</v>
      </c>
      <c r="BF76" s="79">
        <v>0</v>
      </c>
      <c r="BG76" s="37">
        <v>36442</v>
      </c>
      <c r="BH76" s="80">
        <v>-29803</v>
      </c>
      <c r="BI76" s="57"/>
      <c r="BK76" s="13"/>
      <c r="BL76" s="13"/>
    </row>
    <row r="77" spans="1:64" x14ac:dyDescent="0.3">
      <c r="A77" s="6" t="s">
        <v>88</v>
      </c>
      <c r="B77" s="10" t="s">
        <v>126</v>
      </c>
      <c r="C77" s="36">
        <v>121311</v>
      </c>
      <c r="D77" s="36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8">
        <v>212</v>
      </c>
      <c r="M77" s="36">
        <v>438</v>
      </c>
      <c r="N77" s="36">
        <v>30</v>
      </c>
      <c r="O77" s="36">
        <v>18</v>
      </c>
      <c r="P77" s="36">
        <v>427</v>
      </c>
      <c r="Q77" s="36">
        <v>1659</v>
      </c>
      <c r="R77" s="36">
        <v>905</v>
      </c>
      <c r="S77" s="36">
        <v>0</v>
      </c>
      <c r="T77" s="36">
        <v>66</v>
      </c>
      <c r="U77" s="36">
        <v>487</v>
      </c>
      <c r="V77" s="36">
        <v>415</v>
      </c>
      <c r="W77" s="36">
        <v>583</v>
      </c>
      <c r="X77" s="36">
        <v>754</v>
      </c>
      <c r="Y77" s="36">
        <v>786</v>
      </c>
      <c r="Z77" s="36">
        <v>506</v>
      </c>
      <c r="AA77" s="36">
        <v>8</v>
      </c>
      <c r="AB77" s="36">
        <v>634</v>
      </c>
      <c r="AC77" s="36">
        <v>386</v>
      </c>
      <c r="AD77" s="36">
        <v>3256</v>
      </c>
      <c r="AE77" s="36">
        <v>377</v>
      </c>
      <c r="AF77" s="36">
        <v>2705</v>
      </c>
      <c r="AG77" s="36">
        <v>16721</v>
      </c>
      <c r="AH77" s="36">
        <v>10487</v>
      </c>
      <c r="AI77" s="36">
        <v>1601</v>
      </c>
      <c r="AJ77" s="36">
        <v>2050</v>
      </c>
      <c r="AK77" s="36">
        <v>9566</v>
      </c>
      <c r="AL77" s="36">
        <v>472</v>
      </c>
      <c r="AM77" s="36">
        <v>4637</v>
      </c>
      <c r="AN77" s="36">
        <v>1362</v>
      </c>
      <c r="AO77" s="36">
        <v>296</v>
      </c>
      <c r="AP77" s="36">
        <v>457</v>
      </c>
      <c r="AQ77" s="36">
        <v>255</v>
      </c>
      <c r="AR77" s="36">
        <v>263</v>
      </c>
      <c r="AS77" s="36">
        <v>356</v>
      </c>
      <c r="AT77" s="36">
        <v>0</v>
      </c>
      <c r="AU77" s="36"/>
      <c r="AV77" s="36"/>
      <c r="AW77" s="36">
        <v>0</v>
      </c>
      <c r="AX77" s="76">
        <v>63409</v>
      </c>
      <c r="AY77" s="57">
        <v>0</v>
      </c>
      <c r="AZ77" s="39">
        <v>25894</v>
      </c>
      <c r="BA77" s="77">
        <v>33217</v>
      </c>
      <c r="BB77" s="38">
        <v>24236</v>
      </c>
      <c r="BC77" s="78">
        <v>0</v>
      </c>
      <c r="BD77" s="37">
        <v>24236</v>
      </c>
      <c r="BE77" s="79">
        <v>8988</v>
      </c>
      <c r="BF77" s="79">
        <v>0</v>
      </c>
      <c r="BG77" s="37">
        <v>0</v>
      </c>
      <c r="BH77" s="80">
        <v>0</v>
      </c>
      <c r="BI77" s="57"/>
      <c r="BK77" s="13"/>
      <c r="BL77" s="13"/>
    </row>
    <row r="78" spans="1:64" x14ac:dyDescent="0.3">
      <c r="A78" s="6" t="s">
        <v>89</v>
      </c>
      <c r="B78" s="10" t="s">
        <v>127</v>
      </c>
      <c r="C78" s="36">
        <v>232386</v>
      </c>
      <c r="D78" s="36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8">
        <v>9758</v>
      </c>
      <c r="M78" s="36">
        <v>2</v>
      </c>
      <c r="N78" s="36">
        <v>0</v>
      </c>
      <c r="O78" s="36">
        <v>15</v>
      </c>
      <c r="P78" s="36">
        <v>163</v>
      </c>
      <c r="Q78" s="36">
        <v>3699</v>
      </c>
      <c r="R78" s="36">
        <v>350</v>
      </c>
      <c r="S78" s="36">
        <v>0</v>
      </c>
      <c r="T78" s="36">
        <v>268</v>
      </c>
      <c r="U78" s="36">
        <v>267</v>
      </c>
      <c r="V78" s="36">
        <v>50</v>
      </c>
      <c r="W78" s="36">
        <v>66</v>
      </c>
      <c r="X78" s="36">
        <v>48</v>
      </c>
      <c r="Y78" s="36">
        <v>149</v>
      </c>
      <c r="Z78" s="36">
        <v>117</v>
      </c>
      <c r="AA78" s="36">
        <v>6</v>
      </c>
      <c r="AB78" s="36">
        <v>117</v>
      </c>
      <c r="AC78" s="36">
        <v>854</v>
      </c>
      <c r="AD78" s="36">
        <v>81</v>
      </c>
      <c r="AE78" s="36">
        <v>130</v>
      </c>
      <c r="AF78" s="36">
        <v>1207</v>
      </c>
      <c r="AG78" s="36">
        <v>10291</v>
      </c>
      <c r="AH78" s="36">
        <v>10508</v>
      </c>
      <c r="AI78" s="36">
        <v>2054</v>
      </c>
      <c r="AJ78" s="36">
        <v>5582</v>
      </c>
      <c r="AK78" s="36">
        <v>720</v>
      </c>
      <c r="AL78" s="36">
        <v>3692</v>
      </c>
      <c r="AM78" s="36">
        <v>11119</v>
      </c>
      <c r="AN78" s="36">
        <v>1230</v>
      </c>
      <c r="AO78" s="36">
        <v>1318</v>
      </c>
      <c r="AP78" s="36">
        <v>566</v>
      </c>
      <c r="AQ78" s="36">
        <v>823</v>
      </c>
      <c r="AR78" s="36">
        <v>156</v>
      </c>
      <c r="AS78" s="36">
        <v>505</v>
      </c>
      <c r="AT78" s="36">
        <v>0</v>
      </c>
      <c r="AU78" s="36"/>
      <c r="AV78" s="36"/>
      <c r="AW78" s="36">
        <v>0</v>
      </c>
      <c r="AX78" s="76">
        <v>65209</v>
      </c>
      <c r="AY78" s="57">
        <v>0</v>
      </c>
      <c r="AZ78" s="39">
        <v>0</v>
      </c>
      <c r="BA78" s="77">
        <v>167372</v>
      </c>
      <c r="BB78" s="38">
        <v>167372</v>
      </c>
      <c r="BC78" s="78">
        <v>118064</v>
      </c>
      <c r="BD78" s="37">
        <v>49302</v>
      </c>
      <c r="BE78" s="79">
        <v>0</v>
      </c>
      <c r="BF78" s="79">
        <v>0</v>
      </c>
      <c r="BG78" s="37">
        <v>0</v>
      </c>
      <c r="BH78" s="80">
        <v>0</v>
      </c>
      <c r="BI78" s="57"/>
      <c r="BK78" s="13"/>
      <c r="BL78" s="13"/>
    </row>
    <row r="79" spans="1:64" x14ac:dyDescent="0.3">
      <c r="A79" s="6" t="s">
        <v>90</v>
      </c>
      <c r="B79" s="10" t="s">
        <v>128</v>
      </c>
      <c r="C79" s="36">
        <v>443792</v>
      </c>
      <c r="D79" s="36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8">
        <v>1074</v>
      </c>
      <c r="M79" s="36">
        <v>1980</v>
      </c>
      <c r="N79" s="36">
        <v>118</v>
      </c>
      <c r="O79" s="36">
        <v>162</v>
      </c>
      <c r="P79" s="36">
        <v>7557</v>
      </c>
      <c r="Q79" s="36">
        <v>12706</v>
      </c>
      <c r="R79" s="36">
        <v>8327</v>
      </c>
      <c r="S79" s="36">
        <v>0</v>
      </c>
      <c r="T79" s="36">
        <v>565</v>
      </c>
      <c r="U79" s="36">
        <v>4621</v>
      </c>
      <c r="V79" s="36">
        <v>4211</v>
      </c>
      <c r="W79" s="36">
        <v>559</v>
      </c>
      <c r="X79" s="36">
        <v>1077</v>
      </c>
      <c r="Y79" s="36">
        <v>1827</v>
      </c>
      <c r="Z79" s="36">
        <v>2170</v>
      </c>
      <c r="AA79" s="36">
        <v>43</v>
      </c>
      <c r="AB79" s="36">
        <v>3085</v>
      </c>
      <c r="AC79" s="36">
        <v>10644</v>
      </c>
      <c r="AD79" s="36">
        <v>7024</v>
      </c>
      <c r="AE79" s="36">
        <v>4574</v>
      </c>
      <c r="AF79" s="36">
        <v>21117</v>
      </c>
      <c r="AG79" s="36">
        <v>24162</v>
      </c>
      <c r="AH79" s="36">
        <v>53638</v>
      </c>
      <c r="AI79" s="36">
        <v>8919</v>
      </c>
      <c r="AJ79" s="36">
        <v>45457</v>
      </c>
      <c r="AK79" s="36">
        <v>21852</v>
      </c>
      <c r="AL79" s="36">
        <v>2990</v>
      </c>
      <c r="AM79" s="36">
        <v>119049</v>
      </c>
      <c r="AN79" s="36">
        <v>23991</v>
      </c>
      <c r="AO79" s="36">
        <v>1855</v>
      </c>
      <c r="AP79" s="36">
        <v>7333</v>
      </c>
      <c r="AQ79" s="36">
        <v>10100</v>
      </c>
      <c r="AR79" s="36">
        <v>2613</v>
      </c>
      <c r="AS79" s="36">
        <v>5237</v>
      </c>
      <c r="AT79" s="36">
        <v>0</v>
      </c>
      <c r="AU79" s="36"/>
      <c r="AV79" s="36"/>
      <c r="AW79" s="36">
        <v>0</v>
      </c>
      <c r="AX79" s="76">
        <v>417391</v>
      </c>
      <c r="AY79" s="57">
        <v>0</v>
      </c>
      <c r="AZ79" s="39">
        <v>20307</v>
      </c>
      <c r="BA79" s="77">
        <v>3291</v>
      </c>
      <c r="BB79" s="38">
        <v>3192</v>
      </c>
      <c r="BC79" s="78">
        <v>103</v>
      </c>
      <c r="BD79" s="37">
        <v>3087</v>
      </c>
      <c r="BE79" s="79">
        <v>0</v>
      </c>
      <c r="BF79" s="79">
        <v>93</v>
      </c>
      <c r="BG79" s="37">
        <v>3135</v>
      </c>
      <c r="BH79" s="80">
        <v>0</v>
      </c>
      <c r="BI79" s="57"/>
      <c r="BK79" s="13"/>
      <c r="BL79" s="13"/>
    </row>
    <row r="80" spans="1:64" x14ac:dyDescent="0.3">
      <c r="A80" s="6" t="s">
        <v>91</v>
      </c>
      <c r="B80" s="10" t="s">
        <v>129</v>
      </c>
      <c r="C80" s="36">
        <v>133360</v>
      </c>
      <c r="D80" s="36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8">
        <v>1483</v>
      </c>
      <c r="M80" s="36">
        <v>3</v>
      </c>
      <c r="N80" s="36">
        <v>394</v>
      </c>
      <c r="O80" s="36">
        <v>148</v>
      </c>
      <c r="P80" s="36">
        <v>1777</v>
      </c>
      <c r="Q80" s="36">
        <v>1216</v>
      </c>
      <c r="R80" s="36">
        <v>597</v>
      </c>
      <c r="S80" s="36">
        <v>0</v>
      </c>
      <c r="T80" s="36">
        <v>80</v>
      </c>
      <c r="U80" s="36">
        <v>637</v>
      </c>
      <c r="V80" s="36">
        <v>396</v>
      </c>
      <c r="W80" s="36">
        <v>211</v>
      </c>
      <c r="X80" s="36">
        <v>166</v>
      </c>
      <c r="Y80" s="36">
        <v>6197</v>
      </c>
      <c r="Z80" s="36">
        <v>259</v>
      </c>
      <c r="AA80" s="36">
        <v>2</v>
      </c>
      <c r="AB80" s="36">
        <v>1049</v>
      </c>
      <c r="AC80" s="36">
        <v>390</v>
      </c>
      <c r="AD80" s="36">
        <v>4281</v>
      </c>
      <c r="AE80" s="36">
        <v>806</v>
      </c>
      <c r="AF80" s="36">
        <v>13779</v>
      </c>
      <c r="AG80" s="36">
        <v>5988</v>
      </c>
      <c r="AH80" s="36">
        <v>17749</v>
      </c>
      <c r="AI80" s="36">
        <v>1988</v>
      </c>
      <c r="AJ80" s="36">
        <v>7219</v>
      </c>
      <c r="AK80" s="36">
        <v>5624</v>
      </c>
      <c r="AL80" s="36">
        <v>993</v>
      </c>
      <c r="AM80" s="36">
        <v>29594</v>
      </c>
      <c r="AN80" s="36">
        <v>3096</v>
      </c>
      <c r="AO80" s="36">
        <v>15284</v>
      </c>
      <c r="AP80" s="36">
        <v>2753</v>
      </c>
      <c r="AQ80" s="36">
        <v>1726</v>
      </c>
      <c r="AR80" s="36">
        <v>1184</v>
      </c>
      <c r="AS80" s="36">
        <v>310</v>
      </c>
      <c r="AT80" s="36">
        <v>0</v>
      </c>
      <c r="AU80" s="36"/>
      <c r="AV80" s="36"/>
      <c r="AW80" s="36">
        <v>0</v>
      </c>
      <c r="AX80" s="76">
        <v>121651</v>
      </c>
      <c r="AY80" s="57">
        <v>0</v>
      </c>
      <c r="AZ80" s="39">
        <v>0</v>
      </c>
      <c r="BA80" s="77">
        <v>11634</v>
      </c>
      <c r="BB80" s="38">
        <v>11116</v>
      </c>
      <c r="BC80" s="78">
        <v>0</v>
      </c>
      <c r="BD80" s="37">
        <v>11116</v>
      </c>
      <c r="BE80" s="79">
        <v>510</v>
      </c>
      <c r="BF80" s="79">
        <v>0</v>
      </c>
      <c r="BG80" s="37">
        <v>25</v>
      </c>
      <c r="BH80" s="80">
        <v>0</v>
      </c>
      <c r="BI80" s="57"/>
      <c r="BK80" s="13"/>
      <c r="BL80" s="13"/>
    </row>
    <row r="81" spans="1:64" x14ac:dyDescent="0.3">
      <c r="A81" s="6" t="s">
        <v>92</v>
      </c>
      <c r="B81" s="10" t="s">
        <v>130</v>
      </c>
      <c r="C81" s="36">
        <v>258270</v>
      </c>
      <c r="D81" s="36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8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36">
        <v>0</v>
      </c>
      <c r="AG81" s="36">
        <v>0</v>
      </c>
      <c r="AH81" s="36">
        <v>0</v>
      </c>
      <c r="AI81" s="36">
        <v>0</v>
      </c>
      <c r="AJ81" s="36">
        <v>0</v>
      </c>
      <c r="AK81" s="36">
        <v>0</v>
      </c>
      <c r="AL81" s="36">
        <v>0</v>
      </c>
      <c r="AM81" s="36">
        <v>0</v>
      </c>
      <c r="AN81" s="36">
        <v>0</v>
      </c>
      <c r="AO81" s="36">
        <v>0</v>
      </c>
      <c r="AP81" s="36">
        <v>0</v>
      </c>
      <c r="AQ81" s="36">
        <v>0</v>
      </c>
      <c r="AR81" s="36">
        <v>0</v>
      </c>
      <c r="AS81" s="36">
        <v>0</v>
      </c>
      <c r="AT81" s="36">
        <v>0</v>
      </c>
      <c r="AU81" s="36"/>
      <c r="AV81" s="36"/>
      <c r="AW81" s="36">
        <v>0</v>
      </c>
      <c r="AX81" s="76">
        <v>0</v>
      </c>
      <c r="AY81" s="57">
        <v>0</v>
      </c>
      <c r="AZ81" s="39">
        <v>0</v>
      </c>
      <c r="BA81" s="77">
        <v>258270</v>
      </c>
      <c r="BB81" s="38">
        <v>5434</v>
      </c>
      <c r="BC81" s="78">
        <v>0</v>
      </c>
      <c r="BD81" s="37">
        <v>5434</v>
      </c>
      <c r="BE81" s="79">
        <v>252849</v>
      </c>
      <c r="BF81" s="79">
        <v>0</v>
      </c>
      <c r="BG81" s="37">
        <v>0</v>
      </c>
      <c r="BH81" s="80">
        <v>0</v>
      </c>
      <c r="BI81" s="57"/>
      <c r="BK81" s="13"/>
      <c r="BL81" s="13"/>
    </row>
    <row r="82" spans="1:64" x14ac:dyDescent="0.3">
      <c r="A82" s="6" t="s">
        <v>93</v>
      </c>
      <c r="B82" s="10" t="s">
        <v>131</v>
      </c>
      <c r="C82" s="36">
        <v>168936</v>
      </c>
      <c r="D82" s="36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8">
        <v>1</v>
      </c>
      <c r="M82" s="36">
        <v>0</v>
      </c>
      <c r="N82" s="36">
        <v>2</v>
      </c>
      <c r="O82" s="36">
        <v>0</v>
      </c>
      <c r="P82" s="36">
        <v>122</v>
      </c>
      <c r="Q82" s="36">
        <v>88</v>
      </c>
      <c r="R82" s="36">
        <v>71</v>
      </c>
      <c r="S82" s="36">
        <v>0</v>
      </c>
      <c r="T82" s="36">
        <v>0</v>
      </c>
      <c r="U82" s="36">
        <v>103</v>
      </c>
      <c r="V82" s="36">
        <v>17</v>
      </c>
      <c r="W82" s="36">
        <v>0</v>
      </c>
      <c r="X82" s="36">
        <v>0</v>
      </c>
      <c r="Y82" s="36">
        <v>36</v>
      </c>
      <c r="Z82" s="36">
        <v>35</v>
      </c>
      <c r="AA82" s="36">
        <v>2</v>
      </c>
      <c r="AB82" s="36">
        <v>1</v>
      </c>
      <c r="AC82" s="36">
        <v>43</v>
      </c>
      <c r="AD82" s="36">
        <v>358</v>
      </c>
      <c r="AE82" s="36">
        <v>119</v>
      </c>
      <c r="AF82" s="36">
        <v>91</v>
      </c>
      <c r="AG82" s="36">
        <v>230</v>
      </c>
      <c r="AH82" s="36">
        <v>664</v>
      </c>
      <c r="AI82" s="36">
        <v>683</v>
      </c>
      <c r="AJ82" s="36">
        <v>763</v>
      </c>
      <c r="AK82" s="36">
        <v>631</v>
      </c>
      <c r="AL82" s="36">
        <v>0</v>
      </c>
      <c r="AM82" s="36">
        <v>2008</v>
      </c>
      <c r="AN82" s="36">
        <v>191</v>
      </c>
      <c r="AO82" s="36">
        <v>3747</v>
      </c>
      <c r="AP82" s="36">
        <v>1406</v>
      </c>
      <c r="AQ82" s="36">
        <v>1593</v>
      </c>
      <c r="AR82" s="36">
        <v>26</v>
      </c>
      <c r="AS82" s="36">
        <v>6</v>
      </c>
      <c r="AT82" s="36">
        <v>0</v>
      </c>
      <c r="AU82" s="36"/>
      <c r="AV82" s="36"/>
      <c r="AW82" s="36">
        <v>0</v>
      </c>
      <c r="AX82" s="76">
        <v>12392</v>
      </c>
      <c r="AY82" s="57">
        <v>0</v>
      </c>
      <c r="AZ82" s="39">
        <v>583</v>
      </c>
      <c r="BA82" s="77">
        <v>155960</v>
      </c>
      <c r="BB82" s="38">
        <v>61239</v>
      </c>
      <c r="BC82" s="78">
        <v>7266</v>
      </c>
      <c r="BD82" s="37">
        <v>53972</v>
      </c>
      <c r="BE82" s="79">
        <v>90798</v>
      </c>
      <c r="BF82" s="79">
        <v>3923</v>
      </c>
      <c r="BG82" s="37">
        <v>0</v>
      </c>
      <c r="BH82" s="80">
        <v>0</v>
      </c>
      <c r="BI82" s="57"/>
      <c r="BK82" s="13"/>
      <c r="BL82" s="13"/>
    </row>
    <row r="83" spans="1:64" x14ac:dyDescent="0.3">
      <c r="A83" s="6" t="s">
        <v>94</v>
      </c>
      <c r="B83" s="10" t="s">
        <v>132</v>
      </c>
      <c r="C83" s="36">
        <v>101031</v>
      </c>
      <c r="D83" s="36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8">
        <v>0</v>
      </c>
      <c r="M83" s="36">
        <v>0</v>
      </c>
      <c r="N83" s="36">
        <v>0</v>
      </c>
      <c r="O83" s="36">
        <v>0</v>
      </c>
      <c r="P83" s="36">
        <v>0</v>
      </c>
      <c r="Q83" s="36">
        <v>23</v>
      </c>
      <c r="R83" s="36">
        <v>15</v>
      </c>
      <c r="S83" s="36">
        <v>0</v>
      </c>
      <c r="T83" s="36">
        <v>0</v>
      </c>
      <c r="U83" s="36">
        <v>53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36">
        <v>0</v>
      </c>
      <c r="AG83" s="36">
        <v>0</v>
      </c>
      <c r="AH83" s="36">
        <v>0</v>
      </c>
      <c r="AI83" s="36">
        <v>0</v>
      </c>
      <c r="AJ83" s="36">
        <v>34</v>
      </c>
      <c r="AK83" s="36">
        <v>0</v>
      </c>
      <c r="AL83" s="36">
        <v>0</v>
      </c>
      <c r="AM83" s="36">
        <v>0</v>
      </c>
      <c r="AN83" s="36">
        <v>0</v>
      </c>
      <c r="AO83" s="36">
        <v>1</v>
      </c>
      <c r="AP83" s="36">
        <v>0</v>
      </c>
      <c r="AQ83" s="36">
        <v>235</v>
      </c>
      <c r="AR83" s="36">
        <v>0</v>
      </c>
      <c r="AS83" s="36">
        <v>0</v>
      </c>
      <c r="AT83" s="36">
        <v>0</v>
      </c>
      <c r="AU83" s="36"/>
      <c r="AV83" s="36"/>
      <c r="AW83" s="36">
        <v>0</v>
      </c>
      <c r="AX83" s="76">
        <v>361</v>
      </c>
      <c r="AY83" s="57">
        <v>0</v>
      </c>
      <c r="AZ83" s="39">
        <v>126</v>
      </c>
      <c r="BA83" s="77">
        <v>100544</v>
      </c>
      <c r="BB83" s="38">
        <v>72812</v>
      </c>
      <c r="BC83" s="78">
        <v>2484</v>
      </c>
      <c r="BD83" s="37">
        <v>70328</v>
      </c>
      <c r="BE83" s="79">
        <v>20556</v>
      </c>
      <c r="BF83" s="79">
        <v>7173</v>
      </c>
      <c r="BG83" s="37">
        <v>0</v>
      </c>
      <c r="BH83" s="80">
        <v>0</v>
      </c>
      <c r="BI83" s="57"/>
      <c r="BK83" s="13"/>
      <c r="BL83" s="13"/>
    </row>
    <row r="84" spans="1:64" x14ac:dyDescent="0.3">
      <c r="A84" s="6" t="s">
        <v>95</v>
      </c>
      <c r="B84" s="10" t="s">
        <v>133</v>
      </c>
      <c r="C84" s="36">
        <v>26105</v>
      </c>
      <c r="D84" s="36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8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  <c r="AE84" s="36">
        <v>0</v>
      </c>
      <c r="AF84" s="36">
        <v>0</v>
      </c>
      <c r="AG84" s="36">
        <v>0</v>
      </c>
      <c r="AH84" s="36">
        <v>0</v>
      </c>
      <c r="AI84" s="36">
        <v>233</v>
      </c>
      <c r="AJ84" s="36">
        <v>0</v>
      </c>
      <c r="AK84" s="36">
        <v>0</v>
      </c>
      <c r="AL84" s="36">
        <v>0</v>
      </c>
      <c r="AM84" s="36">
        <v>0</v>
      </c>
      <c r="AN84" s="36">
        <v>0</v>
      </c>
      <c r="AO84" s="36">
        <v>0</v>
      </c>
      <c r="AP84" s="36">
        <v>24</v>
      </c>
      <c r="AQ84" s="36">
        <v>0</v>
      </c>
      <c r="AR84" s="36">
        <v>0</v>
      </c>
      <c r="AS84" s="36">
        <v>100</v>
      </c>
      <c r="AT84" s="36">
        <v>0</v>
      </c>
      <c r="AU84" s="36"/>
      <c r="AV84" s="36"/>
      <c r="AW84" s="36">
        <v>0</v>
      </c>
      <c r="AX84" s="76">
        <v>358</v>
      </c>
      <c r="AY84" s="57">
        <v>0</v>
      </c>
      <c r="AZ84" s="39">
        <v>120</v>
      </c>
      <c r="BA84" s="77">
        <v>25636</v>
      </c>
      <c r="BB84" s="38">
        <v>25200</v>
      </c>
      <c r="BC84" s="78">
        <v>0</v>
      </c>
      <c r="BD84" s="37">
        <v>25200</v>
      </c>
      <c r="BE84" s="79">
        <v>0</v>
      </c>
      <c r="BF84" s="79">
        <v>438</v>
      </c>
      <c r="BG84" s="37">
        <v>0</v>
      </c>
      <c r="BH84" s="80">
        <v>0</v>
      </c>
      <c r="BI84" s="57"/>
      <c r="BK84" s="13"/>
      <c r="BL84" s="13"/>
    </row>
    <row r="85" spans="1:64" x14ac:dyDescent="0.3">
      <c r="A85" s="6" t="s">
        <v>96</v>
      </c>
      <c r="B85" s="10" t="s">
        <v>134</v>
      </c>
      <c r="C85" s="36">
        <v>95838</v>
      </c>
      <c r="D85" s="36">
        <v>0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8">
        <v>2</v>
      </c>
      <c r="M85" s="36">
        <v>0</v>
      </c>
      <c r="N85" s="36">
        <v>0</v>
      </c>
      <c r="O85" s="36">
        <v>0</v>
      </c>
      <c r="P85" s="36">
        <v>26</v>
      </c>
      <c r="Q85" s="36">
        <v>42</v>
      </c>
      <c r="R85" s="36">
        <v>479</v>
      </c>
      <c r="S85" s="36">
        <v>3</v>
      </c>
      <c r="T85" s="36">
        <v>35</v>
      </c>
      <c r="U85" s="36">
        <v>224</v>
      </c>
      <c r="V85" s="36">
        <v>427</v>
      </c>
      <c r="W85" s="36">
        <v>0</v>
      </c>
      <c r="X85" s="36">
        <v>4</v>
      </c>
      <c r="Y85" s="36">
        <v>29</v>
      </c>
      <c r="Z85" s="36">
        <v>28</v>
      </c>
      <c r="AA85" s="36">
        <v>2</v>
      </c>
      <c r="AB85" s="36">
        <v>34</v>
      </c>
      <c r="AC85" s="36">
        <v>12</v>
      </c>
      <c r="AD85" s="36">
        <v>36</v>
      </c>
      <c r="AE85" s="36">
        <v>16</v>
      </c>
      <c r="AF85" s="36">
        <v>14</v>
      </c>
      <c r="AG85" s="36">
        <v>66</v>
      </c>
      <c r="AH85" s="36">
        <v>76</v>
      </c>
      <c r="AI85" s="36">
        <v>1376</v>
      </c>
      <c r="AJ85" s="36">
        <v>44</v>
      </c>
      <c r="AK85" s="36">
        <v>1092</v>
      </c>
      <c r="AL85" s="36">
        <v>12</v>
      </c>
      <c r="AM85" s="36">
        <v>19</v>
      </c>
      <c r="AN85" s="36">
        <v>36</v>
      </c>
      <c r="AO85" s="36">
        <v>87</v>
      </c>
      <c r="AP85" s="36">
        <v>3</v>
      </c>
      <c r="AQ85" s="36">
        <v>12</v>
      </c>
      <c r="AR85" s="36">
        <v>230</v>
      </c>
      <c r="AS85" s="36">
        <v>664</v>
      </c>
      <c r="AT85" s="36">
        <v>0</v>
      </c>
      <c r="AU85" s="36"/>
      <c r="AV85" s="36"/>
      <c r="AW85" s="36">
        <v>0</v>
      </c>
      <c r="AX85" s="76">
        <v>4947</v>
      </c>
      <c r="AY85" s="57">
        <v>0</v>
      </c>
      <c r="AZ85" s="39">
        <v>0</v>
      </c>
      <c r="BA85" s="77">
        <v>90890</v>
      </c>
      <c r="BB85" s="38">
        <v>48652</v>
      </c>
      <c r="BC85" s="78">
        <v>0</v>
      </c>
      <c r="BD85" s="37">
        <v>48652</v>
      </c>
      <c r="BE85" s="79">
        <v>0</v>
      </c>
      <c r="BF85" s="79">
        <v>42201</v>
      </c>
      <c r="BG85" s="37">
        <v>0</v>
      </c>
      <c r="BH85" s="80">
        <v>0</v>
      </c>
      <c r="BI85" s="57"/>
      <c r="BK85" s="13"/>
      <c r="BL85" s="13"/>
    </row>
    <row r="86" spans="1:64" x14ac:dyDescent="0.3">
      <c r="A86" s="6" t="s">
        <v>97</v>
      </c>
      <c r="B86" s="10" t="s">
        <v>135</v>
      </c>
      <c r="C86" s="36">
        <v>6224</v>
      </c>
      <c r="D86" s="36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8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  <c r="AE86" s="36">
        <v>0</v>
      </c>
      <c r="AF86" s="36">
        <v>0</v>
      </c>
      <c r="AG86" s="36">
        <v>0</v>
      </c>
      <c r="AH86" s="36">
        <v>0</v>
      </c>
      <c r="AI86" s="36">
        <v>0</v>
      </c>
      <c r="AJ86" s="36">
        <v>0</v>
      </c>
      <c r="AK86" s="36">
        <v>0</v>
      </c>
      <c r="AL86" s="36">
        <v>0</v>
      </c>
      <c r="AM86" s="36">
        <v>0</v>
      </c>
      <c r="AN86" s="36">
        <v>0</v>
      </c>
      <c r="AO86" s="36">
        <v>0</v>
      </c>
      <c r="AP86" s="36">
        <v>0</v>
      </c>
      <c r="AQ86" s="36">
        <v>0</v>
      </c>
      <c r="AR86" s="36">
        <v>0</v>
      </c>
      <c r="AS86" s="36">
        <v>0</v>
      </c>
      <c r="AT86" s="36">
        <v>0</v>
      </c>
      <c r="AU86" s="36"/>
      <c r="AV86" s="36"/>
      <c r="AW86" s="36">
        <v>0</v>
      </c>
      <c r="AX86" s="76">
        <v>0</v>
      </c>
      <c r="AY86" s="57">
        <v>0</v>
      </c>
      <c r="AZ86" s="39">
        <v>0</v>
      </c>
      <c r="BA86" s="77">
        <v>6224</v>
      </c>
      <c r="BB86" s="38">
        <v>6224</v>
      </c>
      <c r="BC86" s="78">
        <v>6224</v>
      </c>
      <c r="BD86" s="37">
        <v>0</v>
      </c>
      <c r="BE86" s="79">
        <v>0</v>
      </c>
      <c r="BF86" s="79">
        <v>0</v>
      </c>
      <c r="BG86" s="37">
        <v>0</v>
      </c>
      <c r="BH86" s="80">
        <v>0</v>
      </c>
      <c r="BI86" s="57"/>
      <c r="BK86" s="13"/>
      <c r="BL86" s="13"/>
    </row>
    <row r="87" spans="1:64" x14ac:dyDescent="0.3">
      <c r="A87" s="6" t="s">
        <v>98</v>
      </c>
      <c r="B87" s="10" t="s">
        <v>136</v>
      </c>
      <c r="C87" s="36">
        <v>0</v>
      </c>
      <c r="D87" s="36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8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  <c r="AE87" s="36">
        <v>0</v>
      </c>
      <c r="AF87" s="36">
        <v>0</v>
      </c>
      <c r="AG87" s="36">
        <v>0</v>
      </c>
      <c r="AH87" s="36">
        <v>0</v>
      </c>
      <c r="AI87" s="36">
        <v>0</v>
      </c>
      <c r="AJ87" s="36">
        <v>0</v>
      </c>
      <c r="AK87" s="36">
        <v>0</v>
      </c>
      <c r="AL87" s="36">
        <v>0</v>
      </c>
      <c r="AM87" s="36">
        <v>0</v>
      </c>
      <c r="AN87" s="36">
        <v>0</v>
      </c>
      <c r="AO87" s="36">
        <v>0</v>
      </c>
      <c r="AP87" s="36">
        <v>0</v>
      </c>
      <c r="AQ87" s="36">
        <v>0</v>
      </c>
      <c r="AR87" s="36">
        <v>0</v>
      </c>
      <c r="AS87" s="36">
        <v>0</v>
      </c>
      <c r="AT87" s="36">
        <v>0</v>
      </c>
      <c r="AU87" s="36"/>
      <c r="AV87" s="36"/>
      <c r="AW87" s="36">
        <v>0</v>
      </c>
      <c r="AX87" s="76">
        <v>0</v>
      </c>
      <c r="AY87" s="57">
        <v>0</v>
      </c>
      <c r="AZ87" s="39">
        <v>0</v>
      </c>
      <c r="BA87" s="77">
        <v>0</v>
      </c>
      <c r="BB87" s="38">
        <v>0</v>
      </c>
      <c r="BC87" s="78">
        <v>0</v>
      </c>
      <c r="BD87" s="37">
        <v>0</v>
      </c>
      <c r="BE87" s="79">
        <v>0</v>
      </c>
      <c r="BF87" s="79">
        <v>0</v>
      </c>
      <c r="BG87" s="37">
        <v>0</v>
      </c>
      <c r="BH87" s="80">
        <v>0</v>
      </c>
      <c r="BI87" s="57"/>
      <c r="BK87" s="13"/>
      <c r="BL87" s="13"/>
    </row>
    <row r="88" spans="1:64" x14ac:dyDescent="0.3">
      <c r="A88" s="6" t="s">
        <v>99</v>
      </c>
      <c r="B88" s="10" t="s">
        <v>51</v>
      </c>
      <c r="C88" s="36">
        <v>22372</v>
      </c>
      <c r="D88" s="36">
        <v>0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8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  <c r="AG88" s="36">
        <v>0</v>
      </c>
      <c r="AH88" s="36">
        <v>0</v>
      </c>
      <c r="AI88" s="36">
        <v>0</v>
      </c>
      <c r="AJ88" s="36">
        <v>0</v>
      </c>
      <c r="AK88" s="36">
        <v>0</v>
      </c>
      <c r="AL88" s="36">
        <v>0</v>
      </c>
      <c r="AM88" s="36">
        <v>0</v>
      </c>
      <c r="AN88" s="36">
        <v>0</v>
      </c>
      <c r="AO88" s="36">
        <v>0</v>
      </c>
      <c r="AP88" s="36">
        <v>0</v>
      </c>
      <c r="AQ88" s="36">
        <v>0</v>
      </c>
      <c r="AR88" s="36">
        <v>0</v>
      </c>
      <c r="AS88" s="36">
        <v>0</v>
      </c>
      <c r="AT88" s="36">
        <v>0</v>
      </c>
      <c r="AU88" s="36"/>
      <c r="AV88" s="36"/>
      <c r="AW88" s="36">
        <v>0</v>
      </c>
      <c r="AX88" s="76">
        <v>0</v>
      </c>
      <c r="AY88" s="57">
        <v>0</v>
      </c>
      <c r="AZ88" s="39">
        <v>62512</v>
      </c>
      <c r="BA88" s="77">
        <v>-40139</v>
      </c>
      <c r="BB88" s="38">
        <v>-40139</v>
      </c>
      <c r="BC88" s="78">
        <v>0</v>
      </c>
      <c r="BD88" s="37">
        <v>-40139</v>
      </c>
      <c r="BE88" s="79">
        <v>0</v>
      </c>
      <c r="BF88" s="79">
        <v>0</v>
      </c>
      <c r="BG88" s="37">
        <v>0</v>
      </c>
      <c r="BH88" s="80">
        <v>0</v>
      </c>
      <c r="BI88" s="57"/>
      <c r="BK88" s="13"/>
      <c r="BL88" s="13"/>
    </row>
    <row r="89" spans="1:64" ht="12" thickBot="1" x14ac:dyDescent="0.35">
      <c r="A89" s="6" t="s">
        <v>100</v>
      </c>
      <c r="B89" s="10" t="s">
        <v>137</v>
      </c>
      <c r="C89" s="36">
        <v>0</v>
      </c>
      <c r="D89" s="36">
        <v>0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8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36">
        <v>0</v>
      </c>
      <c r="AG89" s="36">
        <v>0</v>
      </c>
      <c r="AH89" s="36">
        <v>0</v>
      </c>
      <c r="AI89" s="36">
        <v>0</v>
      </c>
      <c r="AJ89" s="36">
        <v>0</v>
      </c>
      <c r="AK89" s="36">
        <v>0</v>
      </c>
      <c r="AL89" s="36">
        <v>0</v>
      </c>
      <c r="AM89" s="36">
        <v>0</v>
      </c>
      <c r="AN89" s="36">
        <v>0</v>
      </c>
      <c r="AO89" s="36">
        <v>0</v>
      </c>
      <c r="AP89" s="36">
        <v>0</v>
      </c>
      <c r="AQ89" s="36">
        <v>0</v>
      </c>
      <c r="AR89" s="36">
        <v>0</v>
      </c>
      <c r="AS89" s="36">
        <v>0</v>
      </c>
      <c r="AT89" s="36">
        <v>0</v>
      </c>
      <c r="AU89" s="36"/>
      <c r="AV89" s="36"/>
      <c r="AW89" s="36">
        <v>0</v>
      </c>
      <c r="AX89" s="76">
        <v>0</v>
      </c>
      <c r="AY89" s="57">
        <v>0</v>
      </c>
      <c r="AZ89" s="39">
        <v>0</v>
      </c>
      <c r="BA89" s="77">
        <v>0</v>
      </c>
      <c r="BB89" s="38">
        <v>0</v>
      </c>
      <c r="BC89" s="78">
        <v>0</v>
      </c>
      <c r="BD89" s="37">
        <v>0</v>
      </c>
      <c r="BE89" s="79">
        <v>0</v>
      </c>
      <c r="BF89" s="79">
        <v>0</v>
      </c>
      <c r="BG89" s="37">
        <v>0</v>
      </c>
      <c r="BH89" s="80">
        <v>0</v>
      </c>
      <c r="BI89" s="57"/>
      <c r="BK89" s="13"/>
      <c r="BL89" s="13"/>
    </row>
    <row r="90" spans="1:64" ht="12.5" thickTop="1" thickBot="1" x14ac:dyDescent="0.35">
      <c r="B90" s="82" t="s">
        <v>156</v>
      </c>
      <c r="C90" s="44">
        <v>7618082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5">
        <v>0</v>
      </c>
      <c r="L90" s="46">
        <v>203675</v>
      </c>
      <c r="M90" s="46">
        <v>46205</v>
      </c>
      <c r="N90" s="46">
        <v>3670</v>
      </c>
      <c r="O90" s="46">
        <v>2120</v>
      </c>
      <c r="P90" s="46">
        <v>36820</v>
      </c>
      <c r="Q90" s="46">
        <v>360653</v>
      </c>
      <c r="R90" s="46">
        <v>70197</v>
      </c>
      <c r="S90" s="46">
        <v>14</v>
      </c>
      <c r="T90" s="46">
        <v>66703</v>
      </c>
      <c r="U90" s="46">
        <v>67825</v>
      </c>
      <c r="V90" s="46">
        <v>66107</v>
      </c>
      <c r="W90" s="46">
        <v>5265</v>
      </c>
      <c r="X90" s="46">
        <v>45181</v>
      </c>
      <c r="Y90" s="46">
        <v>134184</v>
      </c>
      <c r="Z90" s="46">
        <v>58809</v>
      </c>
      <c r="AA90" s="46">
        <v>6513</v>
      </c>
      <c r="AB90" s="46">
        <v>45996</v>
      </c>
      <c r="AC90" s="46">
        <v>28860</v>
      </c>
      <c r="AD90" s="46">
        <v>119360</v>
      </c>
      <c r="AE90" s="46">
        <v>17258</v>
      </c>
      <c r="AF90" s="46">
        <v>218672</v>
      </c>
      <c r="AG90" s="46">
        <v>192830</v>
      </c>
      <c r="AH90" s="46">
        <v>287649</v>
      </c>
      <c r="AI90" s="46">
        <v>330781</v>
      </c>
      <c r="AJ90" s="46">
        <v>128421</v>
      </c>
      <c r="AK90" s="46">
        <v>55662</v>
      </c>
      <c r="AL90" s="46">
        <v>15888</v>
      </c>
      <c r="AM90" s="46">
        <v>289103</v>
      </c>
      <c r="AN90" s="46">
        <v>50143</v>
      </c>
      <c r="AO90" s="46">
        <v>64028</v>
      </c>
      <c r="AP90" s="46">
        <v>40589</v>
      </c>
      <c r="AQ90" s="46">
        <v>45604</v>
      </c>
      <c r="AR90" s="46">
        <v>7875</v>
      </c>
      <c r="AS90" s="46">
        <v>37678</v>
      </c>
      <c r="AT90" s="46">
        <v>0</v>
      </c>
      <c r="AU90" s="46"/>
      <c r="AV90" s="46"/>
      <c r="AW90" s="46">
        <v>0</v>
      </c>
      <c r="AX90" s="46">
        <v>3147899</v>
      </c>
      <c r="AY90" s="82">
        <v>0</v>
      </c>
      <c r="AZ90" s="83">
        <v>1006862</v>
      </c>
      <c r="BA90" s="83">
        <v>2764673</v>
      </c>
      <c r="BB90" s="46">
        <v>2337376</v>
      </c>
      <c r="BC90" s="46">
        <v>356570</v>
      </c>
      <c r="BD90" s="84">
        <v>1981181</v>
      </c>
      <c r="BE90" s="84">
        <v>373768</v>
      </c>
      <c r="BF90" s="84">
        <v>53894</v>
      </c>
      <c r="BG90" s="46">
        <v>615825</v>
      </c>
      <c r="BH90" s="46">
        <v>40565</v>
      </c>
      <c r="BI90" s="85">
        <v>0</v>
      </c>
      <c r="BK90" s="13"/>
      <c r="BL90" s="13"/>
    </row>
    <row r="91" spans="1:64" ht="12" thickTop="1" x14ac:dyDescent="0.3">
      <c r="B91" s="86" t="s">
        <v>157</v>
      </c>
      <c r="C91" s="87">
        <v>0</v>
      </c>
      <c r="D91" s="88">
        <v>0</v>
      </c>
      <c r="E91" s="88">
        <v>0</v>
      </c>
      <c r="F91" s="88">
        <v>117508</v>
      </c>
      <c r="G91" s="88">
        <v>-22325</v>
      </c>
      <c r="H91" s="88">
        <v>34795</v>
      </c>
      <c r="I91" s="88">
        <v>2002</v>
      </c>
      <c r="J91" s="88">
        <v>105853</v>
      </c>
      <c r="K91" s="88">
        <v>0</v>
      </c>
      <c r="L91" s="87">
        <v>412538</v>
      </c>
      <c r="M91" s="89">
        <v>91930</v>
      </c>
      <c r="N91" s="89">
        <v>37625</v>
      </c>
      <c r="O91" s="89">
        <v>20280</v>
      </c>
      <c r="P91" s="89">
        <v>53812</v>
      </c>
      <c r="Q91" s="89">
        <v>129507</v>
      </c>
      <c r="R91" s="89">
        <v>46619</v>
      </c>
      <c r="S91" s="89">
        <v>68</v>
      </c>
      <c r="T91" s="89">
        <v>25231</v>
      </c>
      <c r="U91" s="89">
        <v>49839</v>
      </c>
      <c r="V91" s="89">
        <v>59755</v>
      </c>
      <c r="W91" s="89">
        <v>6344</v>
      </c>
      <c r="X91" s="89">
        <v>15007</v>
      </c>
      <c r="Y91" s="89">
        <v>41135</v>
      </c>
      <c r="Z91" s="89">
        <v>4296</v>
      </c>
      <c r="AA91" s="89">
        <v>8338</v>
      </c>
      <c r="AB91" s="89">
        <v>30590</v>
      </c>
      <c r="AC91" s="89">
        <v>34654</v>
      </c>
      <c r="AD91" s="89">
        <v>46899</v>
      </c>
      <c r="AE91" s="89">
        <v>64673</v>
      </c>
      <c r="AF91" s="89">
        <v>107766</v>
      </c>
      <c r="AG91" s="89">
        <v>264977</v>
      </c>
      <c r="AH91" s="89">
        <v>152280</v>
      </c>
      <c r="AI91" s="89">
        <v>51288</v>
      </c>
      <c r="AJ91" s="89">
        <v>145245</v>
      </c>
      <c r="AK91" s="89">
        <v>54452</v>
      </c>
      <c r="AL91" s="89">
        <v>212986</v>
      </c>
      <c r="AM91" s="89">
        <v>151191</v>
      </c>
      <c r="AN91" s="89">
        <v>68668</v>
      </c>
      <c r="AO91" s="89">
        <v>194074</v>
      </c>
      <c r="AP91" s="89">
        <v>127956</v>
      </c>
      <c r="AQ91" s="89">
        <v>55484</v>
      </c>
      <c r="AR91" s="89">
        <v>17990</v>
      </c>
      <c r="AS91" s="89">
        <v>55155</v>
      </c>
      <c r="AT91" s="89">
        <v>6224</v>
      </c>
      <c r="AU91" s="89"/>
      <c r="AV91" s="89"/>
      <c r="AW91" s="89">
        <v>0</v>
      </c>
      <c r="AX91" s="90">
        <v>2825692</v>
      </c>
      <c r="AY91" s="90">
        <v>3054228</v>
      </c>
      <c r="BK91" s="13"/>
      <c r="BL91" s="13"/>
    </row>
    <row r="92" spans="1:64" ht="12" thickBot="1" x14ac:dyDescent="0.35">
      <c r="B92" s="86" t="s">
        <v>158</v>
      </c>
      <c r="C92" s="38">
        <v>0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8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0</v>
      </c>
      <c r="AG92" s="36">
        <v>0</v>
      </c>
      <c r="AH92" s="36">
        <v>0</v>
      </c>
      <c r="AI92" s="36">
        <v>0</v>
      </c>
      <c r="AJ92" s="36">
        <v>0</v>
      </c>
      <c r="AK92" s="36">
        <v>0</v>
      </c>
      <c r="AL92" s="36">
        <v>0</v>
      </c>
      <c r="AM92" s="36">
        <v>0</v>
      </c>
      <c r="AN92" s="36">
        <v>0</v>
      </c>
      <c r="AO92" s="36">
        <v>0</v>
      </c>
      <c r="AP92" s="36">
        <v>0</v>
      </c>
      <c r="AQ92" s="36">
        <v>0</v>
      </c>
      <c r="AR92" s="36">
        <v>0</v>
      </c>
      <c r="AS92" s="36">
        <v>0</v>
      </c>
      <c r="AT92" s="36">
        <v>0</v>
      </c>
      <c r="AU92" s="36"/>
      <c r="AV92" s="36"/>
      <c r="AW92" s="36">
        <v>0</v>
      </c>
      <c r="AX92" s="39">
        <v>0</v>
      </c>
      <c r="AY92" s="39">
        <v>0</v>
      </c>
      <c r="BK92" s="13"/>
      <c r="BL92" s="13"/>
    </row>
    <row r="93" spans="1:64" ht="12" thickTop="1" x14ac:dyDescent="0.3">
      <c r="B93" s="86" t="s">
        <v>159</v>
      </c>
      <c r="C93" s="38">
        <v>0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8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  <c r="AE93" s="36">
        <v>0</v>
      </c>
      <c r="AF93" s="36">
        <v>0</v>
      </c>
      <c r="AG93" s="36">
        <v>0</v>
      </c>
      <c r="AH93" s="36">
        <v>0</v>
      </c>
      <c r="AI93" s="36">
        <v>0</v>
      </c>
      <c r="AJ93" s="36">
        <v>0</v>
      </c>
      <c r="AK93" s="36">
        <v>0</v>
      </c>
      <c r="AL93" s="36">
        <v>0</v>
      </c>
      <c r="AM93" s="36">
        <v>0</v>
      </c>
      <c r="AN93" s="36">
        <v>0</v>
      </c>
      <c r="AO93" s="36">
        <v>0</v>
      </c>
      <c r="AP93" s="36">
        <v>0</v>
      </c>
      <c r="AQ93" s="36">
        <v>0</v>
      </c>
      <c r="AR93" s="36">
        <v>0</v>
      </c>
      <c r="AS93" s="36">
        <v>0</v>
      </c>
      <c r="AT93" s="36">
        <v>0</v>
      </c>
      <c r="AU93" s="36"/>
      <c r="AV93" s="36"/>
      <c r="AW93" s="36">
        <v>0</v>
      </c>
      <c r="AX93" s="39">
        <v>0</v>
      </c>
      <c r="AY93" s="39">
        <v>0</v>
      </c>
      <c r="BA93" s="91" t="s">
        <v>160</v>
      </c>
      <c r="BB93" s="92"/>
      <c r="BC93" s="92"/>
      <c r="BD93" s="92"/>
      <c r="BE93" s="93">
        <v>2825692</v>
      </c>
      <c r="BG93" s="91" t="s">
        <v>161</v>
      </c>
      <c r="BH93" s="92"/>
      <c r="BI93" s="92"/>
      <c r="BJ93" s="92"/>
      <c r="BK93" s="93">
        <v>2764673</v>
      </c>
      <c r="BL93" s="78"/>
    </row>
    <row r="94" spans="1:64" x14ac:dyDescent="0.3">
      <c r="B94" s="86" t="s">
        <v>162</v>
      </c>
      <c r="C94" s="38">
        <v>0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8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  <c r="AE94" s="36">
        <v>0</v>
      </c>
      <c r="AF94" s="36">
        <v>0</v>
      </c>
      <c r="AG94" s="36">
        <v>0</v>
      </c>
      <c r="AH94" s="36">
        <v>0</v>
      </c>
      <c r="AI94" s="36">
        <v>0</v>
      </c>
      <c r="AJ94" s="36">
        <v>0</v>
      </c>
      <c r="AK94" s="36">
        <v>0</v>
      </c>
      <c r="AL94" s="36">
        <v>0</v>
      </c>
      <c r="AM94" s="36">
        <v>0</v>
      </c>
      <c r="AN94" s="36">
        <v>0</v>
      </c>
      <c r="AO94" s="36">
        <v>0</v>
      </c>
      <c r="AP94" s="36">
        <v>0</v>
      </c>
      <c r="AQ94" s="36">
        <v>0</v>
      </c>
      <c r="AR94" s="36">
        <v>0</v>
      </c>
      <c r="AS94" s="36">
        <v>0</v>
      </c>
      <c r="AT94" s="36">
        <v>0</v>
      </c>
      <c r="AU94" s="36"/>
      <c r="AV94" s="36"/>
      <c r="AW94" s="36">
        <v>0</v>
      </c>
      <c r="AX94" s="39">
        <v>0</v>
      </c>
      <c r="AY94" s="39">
        <v>0</v>
      </c>
      <c r="BA94" s="94" t="s">
        <v>163</v>
      </c>
      <c r="BE94" s="77">
        <v>105853</v>
      </c>
      <c r="BG94" s="94" t="s">
        <v>164</v>
      </c>
      <c r="BK94" s="77">
        <v>615825</v>
      </c>
      <c r="BL94" s="78"/>
    </row>
    <row r="95" spans="1:64" s="48" customFormat="1" ht="11.25" customHeight="1" x14ac:dyDescent="0.3">
      <c r="B95" s="86" t="s">
        <v>165</v>
      </c>
      <c r="C95" s="95">
        <v>0</v>
      </c>
      <c r="D95" s="96">
        <v>0</v>
      </c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6">
        <v>0</v>
      </c>
      <c r="K95" s="96">
        <v>0</v>
      </c>
      <c r="L95" s="38">
        <v>0</v>
      </c>
      <c r="M95" s="97">
        <v>0</v>
      </c>
      <c r="N95" s="97">
        <v>0</v>
      </c>
      <c r="O95" s="97">
        <v>0</v>
      </c>
      <c r="P95" s="97">
        <v>0</v>
      </c>
      <c r="Q95" s="97">
        <v>0</v>
      </c>
      <c r="R95" s="97">
        <v>0</v>
      </c>
      <c r="S95" s="97">
        <v>0</v>
      </c>
      <c r="T95" s="97">
        <v>0</v>
      </c>
      <c r="U95" s="97">
        <v>0</v>
      </c>
      <c r="V95" s="97">
        <v>0</v>
      </c>
      <c r="W95" s="97">
        <v>0</v>
      </c>
      <c r="X95" s="97">
        <v>0</v>
      </c>
      <c r="Y95" s="97">
        <v>0</v>
      </c>
      <c r="Z95" s="97">
        <v>0</v>
      </c>
      <c r="AA95" s="97">
        <v>0</v>
      </c>
      <c r="AB95" s="97">
        <v>0</v>
      </c>
      <c r="AC95" s="97">
        <v>0</v>
      </c>
      <c r="AD95" s="97">
        <v>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7">
        <v>0</v>
      </c>
      <c r="AN95" s="97">
        <v>0</v>
      </c>
      <c r="AO95" s="97">
        <v>0</v>
      </c>
      <c r="AP95" s="97">
        <v>0</v>
      </c>
      <c r="AQ95" s="97">
        <v>0</v>
      </c>
      <c r="AR95" s="97">
        <v>0</v>
      </c>
      <c r="AS95" s="97">
        <v>0</v>
      </c>
      <c r="AT95" s="97">
        <v>0</v>
      </c>
      <c r="AU95" s="97"/>
      <c r="AV95" s="97"/>
      <c r="AW95" s="97">
        <v>0</v>
      </c>
      <c r="AX95" s="39">
        <v>0</v>
      </c>
      <c r="AY95" s="39">
        <v>0</v>
      </c>
      <c r="AZ95" s="13"/>
      <c r="BA95" s="94" t="s">
        <v>166</v>
      </c>
      <c r="BE95" s="98">
        <v>2002</v>
      </c>
      <c r="BG95" s="94" t="s">
        <v>167</v>
      </c>
      <c r="BH95" s="13"/>
      <c r="BI95" s="13"/>
      <c r="BJ95" s="13"/>
      <c r="BK95" s="77">
        <v>40565</v>
      </c>
      <c r="BL95" s="78"/>
    </row>
    <row r="96" spans="1:64" x14ac:dyDescent="0.3">
      <c r="B96" s="86" t="s">
        <v>168</v>
      </c>
      <c r="C96" s="38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8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  <c r="AE96" s="36">
        <v>0</v>
      </c>
      <c r="AF96" s="36">
        <v>0</v>
      </c>
      <c r="AG96" s="36">
        <v>0</v>
      </c>
      <c r="AH96" s="36">
        <v>0</v>
      </c>
      <c r="AI96" s="36">
        <v>0</v>
      </c>
      <c r="AJ96" s="36">
        <v>0</v>
      </c>
      <c r="AK96" s="36">
        <v>0</v>
      </c>
      <c r="AL96" s="36">
        <v>0</v>
      </c>
      <c r="AM96" s="36">
        <v>0</v>
      </c>
      <c r="AN96" s="36">
        <v>0</v>
      </c>
      <c r="AO96" s="36">
        <v>0</v>
      </c>
      <c r="AP96" s="36">
        <v>0</v>
      </c>
      <c r="AQ96" s="36">
        <v>0</v>
      </c>
      <c r="AR96" s="36">
        <v>0</v>
      </c>
      <c r="AS96" s="36">
        <v>0</v>
      </c>
      <c r="AT96" s="36">
        <v>0</v>
      </c>
      <c r="AU96" s="36"/>
      <c r="AV96" s="36"/>
      <c r="AW96" s="36">
        <v>0</v>
      </c>
      <c r="AX96" s="39">
        <v>0</v>
      </c>
      <c r="AY96" s="39">
        <v>0</v>
      </c>
      <c r="BA96" s="94" t="s">
        <v>169</v>
      </c>
      <c r="BE96" s="77">
        <v>150276</v>
      </c>
      <c r="BG96" s="94" t="s">
        <v>170</v>
      </c>
      <c r="BK96" s="77">
        <v>0</v>
      </c>
      <c r="BL96" s="78"/>
    </row>
    <row r="97" spans="2:64" x14ac:dyDescent="0.3">
      <c r="B97" s="86" t="s">
        <v>171</v>
      </c>
      <c r="C97" s="38">
        <v>0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8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  <c r="AE97" s="36">
        <v>0</v>
      </c>
      <c r="AF97" s="36">
        <v>0</v>
      </c>
      <c r="AG97" s="36">
        <v>0</v>
      </c>
      <c r="AH97" s="36">
        <v>0</v>
      </c>
      <c r="AI97" s="36">
        <v>0</v>
      </c>
      <c r="AJ97" s="36">
        <v>0</v>
      </c>
      <c r="AK97" s="36">
        <v>0</v>
      </c>
      <c r="AL97" s="36">
        <v>0</v>
      </c>
      <c r="AM97" s="36">
        <v>0</v>
      </c>
      <c r="AN97" s="36">
        <v>0</v>
      </c>
      <c r="AO97" s="36">
        <v>0</v>
      </c>
      <c r="AP97" s="36">
        <v>0</v>
      </c>
      <c r="AQ97" s="36">
        <v>0</v>
      </c>
      <c r="AR97" s="36">
        <v>0</v>
      </c>
      <c r="AS97" s="36">
        <v>0</v>
      </c>
      <c r="AT97" s="36">
        <v>0</v>
      </c>
      <c r="AU97" s="36"/>
      <c r="AV97" s="36"/>
      <c r="AW97" s="36">
        <v>0</v>
      </c>
      <c r="AX97" s="39">
        <v>0</v>
      </c>
      <c r="AY97" s="39">
        <v>0</v>
      </c>
      <c r="BA97" s="94" t="s">
        <v>172</v>
      </c>
      <c r="BE97" s="77">
        <v>-22325</v>
      </c>
      <c r="BG97" s="94" t="s">
        <v>173</v>
      </c>
      <c r="BK97" s="77">
        <v>1006862</v>
      </c>
      <c r="BL97" s="78"/>
    </row>
    <row r="98" spans="2:64" ht="12" thickBot="1" x14ac:dyDescent="0.35">
      <c r="B98" s="86" t="s">
        <v>174</v>
      </c>
      <c r="C98" s="99">
        <v>0</v>
      </c>
      <c r="D98" s="100">
        <v>0</v>
      </c>
      <c r="E98" s="100">
        <v>0</v>
      </c>
      <c r="F98" s="100">
        <v>0</v>
      </c>
      <c r="G98" s="100">
        <v>0</v>
      </c>
      <c r="H98" s="100">
        <v>0</v>
      </c>
      <c r="I98" s="100">
        <v>0</v>
      </c>
      <c r="J98" s="100">
        <v>0</v>
      </c>
      <c r="K98" s="100">
        <v>0</v>
      </c>
      <c r="L98" s="101">
        <v>412538</v>
      </c>
      <c r="M98" s="102">
        <v>91930</v>
      </c>
      <c r="N98" s="102">
        <v>37625</v>
      </c>
      <c r="O98" s="102">
        <v>20280</v>
      </c>
      <c r="P98" s="102">
        <v>53812</v>
      </c>
      <c r="Q98" s="102">
        <v>129507</v>
      </c>
      <c r="R98" s="102">
        <v>46619</v>
      </c>
      <c r="S98" s="102">
        <v>68</v>
      </c>
      <c r="T98" s="102">
        <v>25231</v>
      </c>
      <c r="U98" s="102">
        <v>49839</v>
      </c>
      <c r="V98" s="102">
        <v>59755</v>
      </c>
      <c r="W98" s="102">
        <v>6344</v>
      </c>
      <c r="X98" s="102">
        <v>15007</v>
      </c>
      <c r="Y98" s="102">
        <v>41135</v>
      </c>
      <c r="Z98" s="102">
        <v>4296</v>
      </c>
      <c r="AA98" s="102">
        <v>8338</v>
      </c>
      <c r="AB98" s="102">
        <v>30590</v>
      </c>
      <c r="AC98" s="102">
        <v>34654</v>
      </c>
      <c r="AD98" s="102">
        <v>46899</v>
      </c>
      <c r="AE98" s="102">
        <v>64673</v>
      </c>
      <c r="AF98" s="102">
        <v>107766</v>
      </c>
      <c r="AG98" s="102">
        <v>264977</v>
      </c>
      <c r="AH98" s="102">
        <v>152280</v>
      </c>
      <c r="AI98" s="102">
        <v>51288</v>
      </c>
      <c r="AJ98" s="102">
        <v>145245</v>
      </c>
      <c r="AK98" s="102">
        <v>54452</v>
      </c>
      <c r="AL98" s="102">
        <v>212986</v>
      </c>
      <c r="AM98" s="102">
        <v>151191</v>
      </c>
      <c r="AN98" s="102">
        <v>68668</v>
      </c>
      <c r="AO98" s="102">
        <v>194074</v>
      </c>
      <c r="AP98" s="102">
        <v>127956</v>
      </c>
      <c r="AQ98" s="102">
        <v>55484</v>
      </c>
      <c r="AR98" s="102">
        <v>17992</v>
      </c>
      <c r="AS98" s="102">
        <v>55155</v>
      </c>
      <c r="AT98" s="102">
        <v>6224</v>
      </c>
      <c r="AU98" s="102"/>
      <c r="AV98" s="102"/>
      <c r="AW98" s="102">
        <v>0</v>
      </c>
      <c r="AX98" s="103">
        <v>2825694</v>
      </c>
      <c r="AY98" s="103">
        <v>2825694</v>
      </c>
      <c r="BA98" s="94"/>
      <c r="BE98" s="77">
        <v>0</v>
      </c>
      <c r="BG98" s="94" t="s">
        <v>175</v>
      </c>
      <c r="BK98" s="77">
        <v>1411380</v>
      </c>
      <c r="BL98" s="78"/>
    </row>
    <row r="99" spans="2:64" ht="12.5" thickTop="1" thickBot="1" x14ac:dyDescent="0.35">
      <c r="B99" s="104" t="s">
        <v>176</v>
      </c>
      <c r="C99" s="105">
        <v>0</v>
      </c>
      <c r="D99" s="105">
        <v>0</v>
      </c>
      <c r="E99" s="105">
        <v>0</v>
      </c>
      <c r="F99" s="105">
        <v>0</v>
      </c>
      <c r="G99" s="105">
        <v>0</v>
      </c>
      <c r="H99" s="105">
        <v>0</v>
      </c>
      <c r="I99" s="105">
        <v>0</v>
      </c>
      <c r="J99" s="105">
        <v>0</v>
      </c>
      <c r="K99" s="105">
        <v>0</v>
      </c>
      <c r="L99" s="106">
        <v>0</v>
      </c>
      <c r="M99" s="107">
        <v>0</v>
      </c>
      <c r="N99" s="107">
        <v>0</v>
      </c>
      <c r="O99" s="107">
        <v>0</v>
      </c>
      <c r="P99" s="107">
        <v>0</v>
      </c>
      <c r="Q99" s="107">
        <v>0</v>
      </c>
      <c r="R99" s="107">
        <v>0</v>
      </c>
      <c r="S99" s="107">
        <v>0</v>
      </c>
      <c r="T99" s="107">
        <v>0</v>
      </c>
      <c r="U99" s="107">
        <v>0</v>
      </c>
      <c r="V99" s="107">
        <v>0</v>
      </c>
      <c r="W99" s="107">
        <v>0</v>
      </c>
      <c r="X99" s="107">
        <v>0</v>
      </c>
      <c r="Y99" s="107">
        <v>0</v>
      </c>
      <c r="Z99" s="107">
        <v>0</v>
      </c>
      <c r="AA99" s="107">
        <v>0</v>
      </c>
      <c r="AB99" s="107">
        <v>0</v>
      </c>
      <c r="AC99" s="107">
        <v>0</v>
      </c>
      <c r="AD99" s="107">
        <v>0</v>
      </c>
      <c r="AE99" s="107">
        <v>0</v>
      </c>
      <c r="AF99" s="107">
        <v>0</v>
      </c>
      <c r="AG99" s="107">
        <v>0</v>
      </c>
      <c r="AH99" s="107">
        <v>0</v>
      </c>
      <c r="AI99" s="107">
        <v>0</v>
      </c>
      <c r="AJ99" s="107">
        <v>0</v>
      </c>
      <c r="AK99" s="107">
        <v>0</v>
      </c>
      <c r="AL99" s="107">
        <v>0</v>
      </c>
      <c r="AM99" s="107">
        <v>0</v>
      </c>
      <c r="AN99" s="107">
        <v>0</v>
      </c>
      <c r="AO99" s="107">
        <v>0</v>
      </c>
      <c r="AP99" s="107">
        <v>0</v>
      </c>
      <c r="AQ99" s="107">
        <v>0</v>
      </c>
      <c r="AR99" s="107">
        <v>0</v>
      </c>
      <c r="AS99" s="107">
        <v>0</v>
      </c>
      <c r="AT99" s="107">
        <v>0</v>
      </c>
      <c r="AU99" s="107"/>
      <c r="AV99" s="107"/>
      <c r="AW99" s="107">
        <v>0</v>
      </c>
      <c r="AX99" s="85">
        <v>0</v>
      </c>
      <c r="AY99" s="108">
        <v>0</v>
      </c>
      <c r="BA99" s="18" t="s">
        <v>177</v>
      </c>
      <c r="BB99" s="19"/>
      <c r="BC99" s="19"/>
      <c r="BD99" s="19"/>
      <c r="BE99" s="108">
        <v>3054228</v>
      </c>
      <c r="BG99" s="18" t="s">
        <v>177</v>
      </c>
      <c r="BH99" s="19"/>
      <c r="BI99" s="19"/>
      <c r="BJ99" s="19"/>
      <c r="BK99" s="108">
        <v>3054228</v>
      </c>
      <c r="BL99" s="78"/>
    </row>
    <row r="100" spans="2:64" ht="12" thickTop="1" x14ac:dyDescent="0.3"/>
    <row r="101" spans="2:64" x14ac:dyDescent="0.3">
      <c r="BF101" s="78"/>
    </row>
    <row r="102" spans="2:64" x14ac:dyDescent="0.3">
      <c r="BF102" s="11">
        <f>+BE99-BK99</f>
        <v>0</v>
      </c>
    </row>
    <row r="103" spans="2:64" x14ac:dyDescent="0.3">
      <c r="BH103" s="1"/>
    </row>
  </sheetData>
  <mergeCells count="2">
    <mergeCell ref="A5:B7"/>
    <mergeCell ref="A49:B51"/>
  </mergeCells>
  <conditionalFormatting sqref="BF102">
    <cfRule type="cellIs" dxfId="0" priority="1" operator="notEqual">
      <formula>0</formula>
    </cfRule>
  </conditionalFormatting>
  <printOptions gridLines="1"/>
  <pageMargins left="0.19685039370078741" right="0.19685039370078741" top="0.59055118110236227" bottom="0.31496062992125984" header="0.51181102362204722" footer="0.23622047244094491"/>
  <pageSetup paperSize="9" fitToWidth="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2013Crt</vt:lpstr>
      <vt:lpstr>2013Cst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Bertin Hevi</dc:creator>
  <cp:lastModifiedBy>Dadja Tazou</cp:lastModifiedBy>
  <dcterms:created xsi:type="dcterms:W3CDTF">2022-05-24T16:43:12Z</dcterms:created>
  <dcterms:modified xsi:type="dcterms:W3CDTF">2022-05-24T18:28:10Z</dcterms:modified>
</cp:coreProperties>
</file>