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D85EADCE-DBA4-4AC9-B5C8-4F0B37CA8E99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1Crt" sheetId="2" r:id="rId1"/>
    <sheet name="2011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E95" i="2"/>
  <c r="BE94" i="2"/>
  <c r="AN91" i="2"/>
  <c r="AK91" i="2"/>
  <c r="AF91" i="2"/>
  <c r="AE91" i="2"/>
  <c r="Y91" i="2"/>
  <c r="X91" i="2"/>
  <c r="S91" i="2"/>
  <c r="J91" i="2"/>
  <c r="I91" i="2"/>
  <c r="H91" i="2"/>
  <c r="G91" i="2"/>
  <c r="F91" i="2"/>
  <c r="BI90" i="2"/>
  <c r="BK96" i="2" s="1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Q91" i="2" s="1"/>
  <c r="AP90" i="2"/>
  <c r="AP91" i="2" s="1"/>
  <c r="AO90" i="2"/>
  <c r="AO91" i="2" s="1"/>
  <c r="AN90" i="2"/>
  <c r="AM90" i="2"/>
  <c r="AM91" i="2" s="1"/>
  <c r="AL90" i="2"/>
  <c r="AL91" i="2" s="1"/>
  <c r="AK90" i="2"/>
  <c r="AJ90" i="2"/>
  <c r="AJ91" i="2" s="1"/>
  <c r="AI90" i="2"/>
  <c r="AI91" i="2" s="1"/>
  <c r="AH90" i="2"/>
  <c r="AH91" i="2" s="1"/>
  <c r="AG90" i="2"/>
  <c r="AG91" i="2" s="1"/>
  <c r="AF90" i="2"/>
  <c r="AE90" i="2"/>
  <c r="AD90" i="2"/>
  <c r="AD91" i="2" s="1"/>
  <c r="AC90" i="2"/>
  <c r="AC91" i="2" s="1"/>
  <c r="AB90" i="2"/>
  <c r="AB91" i="2" s="1"/>
  <c r="AA90" i="2"/>
  <c r="AA91" i="2" s="1"/>
  <c r="Z90" i="2"/>
  <c r="Z91" i="2" s="1"/>
  <c r="Y90" i="2"/>
  <c r="X90" i="2"/>
  <c r="W90" i="2"/>
  <c r="W91" i="2" s="1"/>
  <c r="V90" i="2"/>
  <c r="V91" i="2" s="1"/>
  <c r="U90" i="2"/>
  <c r="U91" i="2" s="1"/>
  <c r="T90" i="2"/>
  <c r="T91" i="2" s="1"/>
  <c r="S90" i="2"/>
  <c r="R90" i="2"/>
  <c r="R91" i="2" s="1"/>
  <c r="Q90" i="2"/>
  <c r="Q91" i="2" s="1"/>
  <c r="P90" i="2"/>
  <c r="P91" i="2" s="1"/>
  <c r="O90" i="2"/>
  <c r="O91" i="2" s="1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/>
  <c r="AX89" i="2"/>
  <c r="C89" i="2" s="1"/>
  <c r="BB88" i="2"/>
  <c r="BA88" i="2"/>
  <c r="AX88" i="2"/>
  <c r="C88" i="2" s="1"/>
  <c r="BB87" i="2"/>
  <c r="BA87" i="2" s="1"/>
  <c r="AX87" i="2"/>
  <c r="BB86" i="2"/>
  <c r="BA86" i="2" s="1"/>
  <c r="C86" i="2" s="1"/>
  <c r="AX86" i="2"/>
  <c r="BB85" i="2"/>
  <c r="BA85" i="2"/>
  <c r="AX85" i="2"/>
  <c r="BB84" i="2"/>
  <c r="BA84" i="2"/>
  <c r="AX84" i="2"/>
  <c r="BB83" i="2"/>
  <c r="BA83" i="2"/>
  <c r="AX83" i="2"/>
  <c r="C83" i="2"/>
  <c r="BB82" i="2"/>
  <c r="BA82" i="2"/>
  <c r="AX82" i="2"/>
  <c r="C82" i="2" s="1"/>
  <c r="BB81" i="2"/>
  <c r="BA81" i="2"/>
  <c r="AX81" i="2"/>
  <c r="C81" i="2" s="1"/>
  <c r="BB80" i="2"/>
  <c r="BA80" i="2"/>
  <c r="AO80" i="2"/>
  <c r="AX80" i="2" s="1"/>
  <c r="BB79" i="2"/>
  <c r="BA79" i="2" s="1"/>
  <c r="AX79" i="2"/>
  <c r="BB78" i="2"/>
  <c r="BA78" i="2" s="1"/>
  <c r="AX78" i="2"/>
  <c r="C78" i="2" s="1"/>
  <c r="BB77" i="2"/>
  <c r="BA77" i="2"/>
  <c r="AX77" i="2"/>
  <c r="C77" i="2" s="1"/>
  <c r="BB76" i="2"/>
  <c r="BA76" i="2" s="1"/>
  <c r="AO76" i="2"/>
  <c r="AX76" i="2" s="1"/>
  <c r="C76" i="2" s="1"/>
  <c r="BB75" i="2"/>
  <c r="BA75" i="2" s="1"/>
  <c r="C75" i="2" s="1"/>
  <c r="AX75" i="2"/>
  <c r="BB74" i="2"/>
  <c r="BA74" i="2"/>
  <c r="AX74" i="2"/>
  <c r="C74" i="2"/>
  <c r="BB73" i="2"/>
  <c r="BA73" i="2" s="1"/>
  <c r="AX73" i="2"/>
  <c r="BB72" i="2"/>
  <c r="BA72" i="2" s="1"/>
  <c r="C72" i="2" s="1"/>
  <c r="AX72" i="2"/>
  <c r="BB71" i="2"/>
  <c r="BA71" i="2"/>
  <c r="AX71" i="2"/>
  <c r="C71" i="2"/>
  <c r="BB70" i="2"/>
  <c r="BA70" i="2" s="1"/>
  <c r="AX70" i="2"/>
  <c r="BB69" i="2"/>
  <c r="BA69" i="2" s="1"/>
  <c r="C69" i="2" s="1"/>
  <c r="AX69" i="2"/>
  <c r="BB68" i="2"/>
  <c r="BA68" i="2"/>
  <c r="AX68" i="2"/>
  <c r="C68" i="2"/>
  <c r="BB67" i="2"/>
  <c r="BA67" i="2" s="1"/>
  <c r="AX67" i="2"/>
  <c r="BB66" i="2"/>
  <c r="BA66" i="2" s="1"/>
  <c r="C66" i="2" s="1"/>
  <c r="AX66" i="2"/>
  <c r="BB65" i="2"/>
  <c r="BA65" i="2"/>
  <c r="AX65" i="2"/>
  <c r="C65" i="2"/>
  <c r="BB64" i="2"/>
  <c r="BA64" i="2" s="1"/>
  <c r="AX64" i="2"/>
  <c r="BB63" i="2"/>
  <c r="BA63" i="2" s="1"/>
  <c r="C63" i="2" s="1"/>
  <c r="AX63" i="2"/>
  <c r="BB62" i="2"/>
  <c r="BA62" i="2"/>
  <c r="AX62" i="2"/>
  <c r="C62" i="2"/>
  <c r="BB61" i="2"/>
  <c r="BA61" i="2" s="1"/>
  <c r="AX61" i="2"/>
  <c r="BB60" i="2"/>
  <c r="BA60" i="2" s="1"/>
  <c r="C60" i="2" s="1"/>
  <c r="AX60" i="2"/>
  <c r="BB59" i="2"/>
  <c r="BA59" i="2"/>
  <c r="AX59" i="2"/>
  <c r="C59" i="2"/>
  <c r="BB58" i="2"/>
  <c r="BA58" i="2" s="1"/>
  <c r="AX58" i="2"/>
  <c r="BB57" i="2"/>
  <c r="BA57" i="2" s="1"/>
  <c r="C57" i="2" s="1"/>
  <c r="AX57" i="2"/>
  <c r="BB56" i="2"/>
  <c r="BA56" i="2"/>
  <c r="AX56" i="2"/>
  <c r="C56" i="2"/>
  <c r="BB55" i="2"/>
  <c r="BA55" i="2" s="1"/>
  <c r="AX55" i="2"/>
  <c r="BB54" i="2"/>
  <c r="BA54" i="2" s="1"/>
  <c r="C54" i="2" s="1"/>
  <c r="AX54" i="2"/>
  <c r="BB53" i="2"/>
  <c r="BA53" i="2"/>
  <c r="AX53" i="2"/>
  <c r="C53" i="2"/>
  <c r="BB52" i="2"/>
  <c r="BA52" i="2" s="1"/>
  <c r="AX52" i="2"/>
  <c r="AX45" i="2"/>
  <c r="K45" i="2" s="1"/>
  <c r="C45" i="2" s="1"/>
  <c r="AX44" i="2"/>
  <c r="K44" i="2"/>
  <c r="C44" i="2" s="1"/>
  <c r="AX43" i="2"/>
  <c r="K43" i="2" s="1"/>
  <c r="C43" i="2" s="1"/>
  <c r="AX42" i="2"/>
  <c r="K42" i="2" s="1"/>
  <c r="C42" i="2" s="1"/>
  <c r="AX41" i="2"/>
  <c r="K41" i="2" s="1"/>
  <c r="C41" i="2" s="1"/>
  <c r="AX40" i="2"/>
  <c r="K40" i="2"/>
  <c r="C40" i="2" s="1"/>
  <c r="AX39" i="2"/>
  <c r="K39" i="2"/>
  <c r="C39" i="2" s="1"/>
  <c r="AX38" i="2"/>
  <c r="K38" i="2" s="1"/>
  <c r="C38" i="2" s="1"/>
  <c r="AX37" i="2"/>
  <c r="K37" i="2" s="1"/>
  <c r="C37" i="2" s="1"/>
  <c r="AX36" i="2"/>
  <c r="K36" i="2"/>
  <c r="C36" i="2" s="1"/>
  <c r="AX35" i="2"/>
  <c r="K35" i="2"/>
  <c r="C35" i="2"/>
  <c r="AX34" i="2"/>
  <c r="K34" i="2" s="1"/>
  <c r="C34" i="2" s="1"/>
  <c r="AX33" i="2"/>
  <c r="K33" i="2" s="1"/>
  <c r="C33" i="2" s="1"/>
  <c r="AX32" i="2"/>
  <c r="K32" i="2" s="1"/>
  <c r="C32" i="2" s="1"/>
  <c r="AX31" i="2"/>
  <c r="K31" i="2"/>
  <c r="C31" i="2"/>
  <c r="AX30" i="2"/>
  <c r="K30" i="2" s="1"/>
  <c r="C30" i="2" s="1"/>
  <c r="AX29" i="2"/>
  <c r="K29" i="2" s="1"/>
  <c r="C29" i="2" s="1"/>
  <c r="AX28" i="2"/>
  <c r="K28" i="2"/>
  <c r="C28" i="2" s="1"/>
  <c r="AX27" i="2"/>
  <c r="K27" i="2"/>
  <c r="C27" i="2"/>
  <c r="AX26" i="2"/>
  <c r="K26" i="2" s="1"/>
  <c r="C26" i="2" s="1"/>
  <c r="AX25" i="2"/>
  <c r="K25" i="2" s="1"/>
  <c r="C25" i="2" s="1"/>
  <c r="AX24" i="2"/>
  <c r="K24" i="2"/>
  <c r="C24" i="2" s="1"/>
  <c r="AX23" i="2"/>
  <c r="K23" i="2" s="1"/>
  <c r="C23" i="2" s="1"/>
  <c r="AX22" i="2"/>
  <c r="K22" i="2" s="1"/>
  <c r="C22" i="2" s="1"/>
  <c r="AX21" i="2"/>
  <c r="K21" i="2" s="1"/>
  <c r="C21" i="2" s="1"/>
  <c r="AX20" i="2"/>
  <c r="K20" i="2" s="1"/>
  <c r="C20" i="2" s="1"/>
  <c r="AX19" i="2"/>
  <c r="K19" i="2"/>
  <c r="C19" i="2" s="1"/>
  <c r="AX18" i="2"/>
  <c r="K18" i="2" s="1"/>
  <c r="C18" i="2" s="1"/>
  <c r="AX17" i="2"/>
  <c r="K17" i="2" s="1"/>
  <c r="C17" i="2" s="1"/>
  <c r="AX16" i="2"/>
  <c r="K16" i="2"/>
  <c r="C16" i="2" s="1"/>
  <c r="AX15" i="2"/>
  <c r="K15" i="2"/>
  <c r="C15" i="2"/>
  <c r="AX14" i="2"/>
  <c r="K14" i="2" s="1"/>
  <c r="C14" i="2" s="1"/>
  <c r="AX13" i="2"/>
  <c r="K13" i="2" s="1"/>
  <c r="C13" i="2" s="1"/>
  <c r="AX12" i="2"/>
  <c r="K12" i="2"/>
  <c r="C12" i="2" s="1"/>
  <c r="AX11" i="2"/>
  <c r="K11" i="2" s="1"/>
  <c r="C11" i="2" s="1"/>
  <c r="AX10" i="2"/>
  <c r="K10" i="2" s="1"/>
  <c r="C10" i="2" s="1"/>
  <c r="AX9" i="2"/>
  <c r="K9" i="2" s="1"/>
  <c r="C9" i="2" s="1"/>
  <c r="AX8" i="2"/>
  <c r="K8" i="2"/>
  <c r="C8" i="2" s="1"/>
  <c r="BF102" i="1"/>
  <c r="C79" i="2" l="1"/>
  <c r="C87" i="2"/>
  <c r="C55" i="2"/>
  <c r="C58" i="2"/>
  <c r="C61" i="2"/>
  <c r="C64" i="2"/>
  <c r="C67" i="2"/>
  <c r="C70" i="2"/>
  <c r="C73" i="2"/>
  <c r="C80" i="2"/>
  <c r="C85" i="2"/>
  <c r="C46" i="2"/>
  <c r="AX46" i="2"/>
  <c r="C84" i="2"/>
  <c r="AX91" i="2"/>
  <c r="BE93" i="2" s="1"/>
  <c r="BE99" i="2" s="1"/>
  <c r="AY91" i="2"/>
  <c r="AX90" i="2"/>
  <c r="BA90" i="2"/>
  <c r="BK93" i="2" s="1"/>
  <c r="BK99" i="2" s="1"/>
  <c r="C52" i="2"/>
  <c r="C90" i="2" s="1"/>
  <c r="K46" i="2"/>
  <c r="BB90" i="2"/>
  <c r="BF102" i="2" l="1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<sst xmlns="http://schemas.openxmlformats.org/spreadsheetml/2006/main" count="759" uniqueCount="179">
  <si>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</si>
  <si>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2011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</si>
  <si>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</si>
  <si>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</si>
  <si>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</si>
  <si>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</si>
  <si>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</si>
  <si>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</si>
  <si>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</si>
  <si>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</si>
  <si>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</si>
  <si>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</si>
  <si>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</si>
  <si>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</si>
  <si>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</si>
  <si>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</si>
  <si>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</si>
  <si>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</si>
  <si>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</si>
  <si>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</si>
  <si>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</si>
  <si>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</si>
  <si>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</si>
  <si>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</si>
  <si>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</si>
  <si>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</si>
  <si>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</si>
  <si>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</si>
  <si>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</si>
  <si>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</si>
  <si>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</si>
  <si>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</si>
  <si>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</si>
  <si>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</si>
  <si>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</si>
  <si>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</si>
  <si>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</si>
  <si>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</si>
  <si>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</si>
  <si>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</si>
  <si>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</si>
  <si>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</si>
  <si>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</si>
  <si>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</si>
  <si>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</si>
  <si>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</si>
  <si>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</si>
  <si>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</si>
  <si>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</si>
  <si>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</si>
  <si>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</si>
  <si>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</si>
  <si>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</si>
  <si>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</si>
  <si>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</si>
  <si>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</si>
  <si>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</si>
  <si>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</si>
  <si>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</si>
  <si>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</si>
  <si>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</si>
  <si>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</si>
  <si>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</si>
  <si>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</si>
  <si>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</si>
  <si>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</si>
  <si>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</si>
  <si>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</si>
  <si>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</si>
  <si>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</si>
  <si>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</si>
  <si>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</si>
  <si>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</si>
  <si>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</si>
  <si>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</si>
  <si>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</si>
  <si>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</si>
  <si>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</si>
  <si>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</si>
  <si>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</si>
  <si>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</si>
  <si>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</si>
  <si>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</si>
  <si>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</si>
  <si>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</si>
  <si>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</si>
  <si>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</si>
  <si>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</si>
  <si>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</si>
  <si>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</si>
  <si>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</si>
  <si>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</si>
  <si>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</si>
  <si>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</si>
  <si>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</si>
  <si>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</si>
  <si>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</si>
  <si>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</si>
  <si>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</si>
  <si>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</si>
  <si>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</si>
  <si>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</si>
  <si>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</si>
  <si>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</si>
  <si>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</si>
  <si>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</si>
  <si>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</si>
  <si>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</si>
  <si>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</si>
  <si>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</si>
  <si>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</si>
  <si>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</si>
  <si>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</si>
  <si>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</si>
  <si>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</si>
  <si>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</si>
  <si>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</si>
  <si>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</si>
  <si>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</si>
  <si>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</si>
  <si>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</si>
  <si>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</si>
  <si>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</si>
  <si>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</si>
  <si>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</si>
  <si>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</si>
  <si>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</si>
  <si>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</si>
  <si>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</si>
  <si>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</si>
  <si>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</si>
  <si>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</si>
  <si>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</si>
  <si>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</si>
  <si>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</si>
  <si>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</si>
  <si>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</si>
  <si>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</si>
  <si>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</si>
  <si>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</si>
  <si>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</si>
  <si>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</si>
  <si>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</si>
  <si>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</si>
  <si>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</si>
  <si>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</si>
  <si>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</si>
  <si>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</si>
  <si>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</si>
  <si>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</si>
  <si>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</si>
  <si>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</si>
  <si>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</si>
  <si>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</si>
  <si>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</si>
  <si>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</si>
  <si>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</si>
  <si>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</si>
  <si>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</si>
  <si>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</si>
  <si>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</si>
  <si>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</si>
  <si>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</si>
  <si>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</si>
  <si>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</si>
  <si>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</si>
  <si>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</si>
  <si>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</si>
  <si>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</si>
  <si>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</si>
  <si>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</si>
  <si>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</si>
  <si>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</si>
  <si>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</si>
  <si>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</si>
  <si>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</si>
  <si>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</si>
  <si>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</si>
  <si>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2011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</si>
</sst>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6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0" xfId="2" applyFont="1"/>
    <xf numFmtId="0" fontId="4" fillId="0" borderId="10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4" fillId="0" borderId="17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167" fontId="1" fillId="2" borderId="0" xfId="1" applyNumberFormat="1" applyFont="1" applyFill="1"/>
    <xf numFmtId="164" fontId="1" fillId="0" borderId="0" xfId="1" applyFont="1"/>
    <xf numFmtId="0" fontId="4" fillId="0" borderId="0" xfId="2" applyFont="1"/>
    <xf numFmtId="0" fontId="5" fillId="0" borderId="0" xfId="2" applyFont="1"/>
    <xf numFmtId="0" fontId="4" fillId="0" borderId="0" xfId="3" applyFont="1"/>
    <xf numFmtId="0" fontId="4" fillId="0" borderId="0" xfId="2" applyFont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7" xfId="2" applyFont="1" applyBorder="1" applyAlignment="1">
      <alignment horizontal="center" vertical="top" wrapText="1"/>
    </xf>
    <xf numFmtId="0" fontId="4" fillId="0" borderId="8" xfId="2" applyFont="1" applyBorder="1" applyAlignment="1">
      <alignment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16" xfId="2" applyFont="1" applyBorder="1" applyAlignment="1">
      <alignment horizontal="center" vertical="top" wrapText="1"/>
    </xf>
    <xf numFmtId="0" fontId="4" fillId="0" borderId="14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19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166" fontId="4" fillId="0" borderId="13" xfId="2" applyNumberFormat="1" applyFont="1" applyBorder="1"/>
    <xf numFmtId="166" fontId="4" fillId="0" borderId="14" xfId="2" applyNumberFormat="1" applyFont="1" applyBorder="1"/>
    <xf numFmtId="166" fontId="4" fillId="0" borderId="15" xfId="2" applyNumberFormat="1" applyFont="1" applyBorder="1"/>
    <xf numFmtId="166" fontId="4" fillId="0" borderId="16" xfId="2" applyNumberFormat="1" applyFont="1" applyBorder="1"/>
    <xf numFmtId="0" fontId="4" fillId="0" borderId="10" xfId="2" applyFont="1" applyBorder="1"/>
    <xf numFmtId="0" fontId="4" fillId="0" borderId="13" xfId="2" applyFont="1" applyBorder="1" applyAlignment="1">
      <alignment vertical="top" wrapText="1"/>
    </xf>
    <xf numFmtId="0" fontId="4" fillId="0" borderId="8" xfId="2" applyFont="1" applyBorder="1" applyAlignment="1">
      <alignment horizontal="centerContinuous" vertical="center"/>
    </xf>
    <xf numFmtId="166" fontId="4" fillId="0" borderId="5" xfId="2" applyNumberFormat="1" applyFont="1" applyBorder="1" applyAlignment="1">
      <alignment vertical="center"/>
    </xf>
    <xf numFmtId="166" fontId="4" fillId="0" borderId="23" xfId="2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6" fontId="4" fillId="0" borderId="24" xfId="2" applyNumberFormat="1" applyFont="1" applyBorder="1" applyAlignment="1">
      <alignment vertical="center"/>
    </xf>
    <xf numFmtId="166" fontId="4" fillId="0" borderId="25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Continuous" vertical="center"/>
    </xf>
    <xf numFmtId="0" fontId="4" fillId="0" borderId="23" xfId="2" applyFont="1" applyBorder="1" applyAlignment="1">
      <alignment horizontal="centerContinuous" vertical="center"/>
    </xf>
    <xf numFmtId="0" fontId="4" fillId="0" borderId="26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/>
    <xf numFmtId="0" fontId="4" fillId="0" borderId="16" xfId="2" applyFont="1" applyBorder="1"/>
    <xf numFmtId="0" fontId="4" fillId="0" borderId="14" xfId="2" applyFont="1" applyBorder="1"/>
    <xf numFmtId="0" fontId="4" fillId="0" borderId="28" xfId="2" applyFont="1" applyBorder="1"/>
    <xf numFmtId="0" fontId="4" fillId="0" borderId="29" xfId="2" applyFont="1" applyBorder="1" applyAlignment="1">
      <alignment horizontal="centerContinuous" vertical="center"/>
    </xf>
    <xf numFmtId="0" fontId="4" fillId="0" borderId="30" xfId="2" applyFont="1" applyBorder="1" applyAlignment="1">
      <alignment horizontal="centerContinuous" vertical="center"/>
    </xf>
    <xf numFmtId="0" fontId="4" fillId="0" borderId="31" xfId="2" applyFont="1" applyBorder="1" applyAlignment="1">
      <alignment horizontal="centerContinuous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/>
    </xf>
    <xf numFmtId="0" fontId="4" fillId="0" borderId="22" xfId="2" applyFont="1" applyBorder="1"/>
    <xf numFmtId="0" fontId="4" fillId="0" borderId="20" xfId="2" applyFont="1" applyBorder="1"/>
    <xf numFmtId="0" fontId="4" fillId="0" borderId="35" xfId="2" applyFont="1" applyBorder="1"/>
    <xf numFmtId="0" fontId="4" fillId="0" borderId="21" xfId="2" applyFont="1" applyBorder="1"/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/>
    <xf numFmtId="166" fontId="4" fillId="0" borderId="0" xfId="2" applyNumberFormat="1" applyFont="1"/>
    <xf numFmtId="166" fontId="4" fillId="0" borderId="12" xfId="2" applyNumberFormat="1" applyFont="1" applyBorder="1"/>
    <xf numFmtId="166" fontId="4" fillId="0" borderId="40" xfId="2" applyNumberFormat="1" applyFont="1" applyBorder="1"/>
    <xf numFmtId="166" fontId="4" fillId="0" borderId="41" xfId="2" applyNumberFormat="1" applyFont="1" applyBorder="1"/>
    <xf numFmtId="166" fontId="4" fillId="0" borderId="34" xfId="2" applyNumberFormat="1" applyFont="1" applyBorder="1"/>
    <xf numFmtId="166" fontId="4" fillId="0" borderId="42" xfId="2" applyNumberFormat="1" applyFont="1" applyBorder="1" applyAlignment="1">
      <alignment vertical="center"/>
    </xf>
    <xf numFmtId="166" fontId="4" fillId="0" borderId="43" xfId="2" applyNumberFormat="1" applyFont="1" applyBorder="1" applyAlignment="1">
      <alignment vertical="center"/>
    </xf>
    <xf numFmtId="166" fontId="4" fillId="0" borderId="44" xfId="2" applyNumberFormat="1" applyFont="1" applyBorder="1" applyAlignment="1">
      <alignment vertical="center"/>
    </xf>
    <xf numFmtId="166" fontId="4" fillId="0" borderId="43" xfId="2" applyNumberFormat="1" applyFont="1" applyBorder="1"/>
    <xf numFmtId="0" fontId="4" fillId="0" borderId="40" xfId="2" applyFont="1" applyBorder="1"/>
    <xf numFmtId="166" fontId="4" fillId="0" borderId="10" xfId="2" applyNumberFormat="1" applyFont="1" applyBorder="1"/>
    <xf numFmtId="166" fontId="4" fillId="0" borderId="7" xfId="2" applyNumberFormat="1" applyFont="1" applyBorder="1"/>
    <xf numFmtId="166" fontId="4" fillId="0" borderId="6" xfId="2" applyNumberFormat="1" applyFont="1" applyBorder="1"/>
    <xf numFmtId="166" fontId="4" fillId="0" borderId="9" xfId="2" applyNumberFormat="1" applyFont="1" applyBorder="1"/>
    <xf numFmtId="0" fontId="4" fillId="0" borderId="4" xfId="2" applyFont="1" applyBorder="1"/>
    <xf numFmtId="0" fontId="4" fillId="0" borderId="8" xfId="2" applyFont="1" applyBorder="1"/>
    <xf numFmtId="166" fontId="4" fillId="0" borderId="28" xfId="2" applyNumberFormat="1" applyFont="1" applyBorder="1"/>
    <xf numFmtId="0" fontId="4" fillId="0" borderId="11" xfId="2" applyFont="1" applyBorder="1"/>
    <xf numFmtId="166" fontId="4" fillId="0" borderId="15" xfId="2" applyNumberFormat="1" applyFont="1" applyBorder="1" applyAlignment="1">
      <alignment vertical="center"/>
    </xf>
    <xf numFmtId="166" fontId="4" fillId="0" borderId="14" xfId="2" applyNumberFormat="1" applyFont="1" applyBorder="1" applyAlignment="1">
      <alignment vertical="center"/>
    </xf>
    <xf numFmtId="166" fontId="4" fillId="0" borderId="13" xfId="2" applyNumberFormat="1" applyFont="1" applyBorder="1" applyAlignment="1">
      <alignment vertical="center"/>
    </xf>
    <xf numFmtId="166" fontId="4" fillId="0" borderId="40" xfId="2" applyNumberFormat="1" applyFont="1" applyBorder="1" applyAlignment="1">
      <alignment vertical="center"/>
    </xf>
    <xf numFmtId="166" fontId="4" fillId="0" borderId="21" xfId="2" applyNumberFormat="1" applyFont="1" applyBorder="1"/>
    <xf numFmtId="166" fontId="4" fillId="0" borderId="20" xfId="2" applyNumberFormat="1" applyFont="1" applyBorder="1"/>
    <xf numFmtId="166" fontId="4" fillId="0" borderId="21" xfId="3" applyNumberFormat="1" applyFont="1" applyBorder="1"/>
    <xf numFmtId="166" fontId="4" fillId="0" borderId="19" xfId="2" applyNumberFormat="1" applyFont="1" applyBorder="1"/>
    <xf numFmtId="166" fontId="4" fillId="0" borderId="22" xfId="2" applyNumberFormat="1" applyFont="1" applyBorder="1"/>
    <xf numFmtId="0" fontId="4" fillId="0" borderId="42" xfId="2" applyFont="1" applyBorder="1"/>
    <xf numFmtId="166" fontId="4" fillId="0" borderId="24" xfId="2" applyNumberFormat="1" applyFont="1" applyBorder="1"/>
    <xf numFmtId="166" fontId="4" fillId="0" borderId="25" xfId="3" applyNumberFormat="1" applyFont="1" applyBorder="1"/>
    <xf numFmtId="166" fontId="4" fillId="0" borderId="23" xfId="2" applyNumberFormat="1" applyFont="1" applyBorder="1"/>
    <xf numFmtId="166" fontId="4" fillId="0" borderId="42" xfId="2" applyNumberFormat="1" applyFont="1" applyBorder="1"/>
    <xf numFmtId="0" fontId="4" fillId="0" borderId="0" xfId="3" applyFont="1" applyAlignment="1">
      <alignment horizontal="center"/>
    </xf>
    <xf numFmtId="0" fontId="4" fillId="0" borderId="14" xfId="2" applyFont="1" applyBorder="1" applyAlignment="1">
      <alignment horizontal="center"/>
    </xf>
    <xf numFmtId="166" fontId="2" fillId="0" borderId="13" xfId="2" applyNumberFormat="1" applyFont="1" applyBorder="1"/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tabSelected="1" zoomScale="90" zoomScaleNormal="90" workbookViewId="0">
      <pane xSplit="2" ySplit="7" topLeftCell="AX70" activePane="bottomRight" state="frozen"/>
      <selection activeCell="BC5" sqref="BC5"/>
      <selection pane="topRight" activeCell="BC5" sqref="BC5"/>
      <selection pane="bottomLeft" activeCell="BC5" sqref="BC5"/>
      <selection pane="bottomRight" activeCell="BC5" sqref="BC5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114" s="15" customFormat="1" x14ac:dyDescent="0.3">
      <c r="A1" s="13"/>
      <c r="B1" s="13"/>
      <c r="C1" s="13"/>
      <c r="D1" s="13"/>
      <c r="E1" s="13"/>
      <c r="F1" s="13"/>
      <c r="G1" s="14" t="s">
        <v>0</v>
      </c>
      <c r="H1" s="14"/>
      <c r="I1" s="13"/>
      <c r="J1" s="13"/>
      <c r="K1" s="13"/>
      <c r="L1" s="13"/>
      <c r="M1" s="13"/>
      <c r="N1" s="15" t="s">
        <v>178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6"/>
      <c r="DF1" s="12"/>
      <c r="DI1" s="106"/>
      <c r="DJ1" s="106"/>
    </row>
    <row r="2" spans="1:114" s="15" customForma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16"/>
      <c r="DI2" s="106"/>
      <c r="DJ2" s="106"/>
    </row>
    <row r="3" spans="1:114" s="15" customFormat="1" ht="12" thickBot="1" x14ac:dyDescent="0.35">
      <c r="A3" s="13"/>
      <c r="B3" s="13"/>
      <c r="C3" s="14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  <c r="AZ3" s="13"/>
      <c r="BA3" s="13"/>
      <c r="BB3" s="13"/>
      <c r="BC3" s="13"/>
      <c r="BD3" s="13"/>
      <c r="BE3" s="14"/>
      <c r="BF3" s="13"/>
      <c r="BG3" s="13"/>
      <c r="BH3" s="13"/>
      <c r="BI3" s="13"/>
      <c r="BJ3" s="13"/>
      <c r="BK3" s="16"/>
      <c r="BL3" s="16"/>
      <c r="DI3" s="106"/>
      <c r="DJ3" s="106"/>
    </row>
    <row r="4" spans="1:114" s="15" customFormat="1" ht="12.5" thickTop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6"/>
      <c r="BK4" s="13"/>
      <c r="BL4" s="13"/>
      <c r="DI4" s="106"/>
      <c r="DJ4" s="106"/>
    </row>
    <row r="5" spans="1:114" s="15" customFormat="1" ht="115.5" thickTop="1" x14ac:dyDescent="0.3">
      <c r="A5" s="109" t="s">
        <v>5</v>
      </c>
      <c r="B5" s="110"/>
      <c r="C5" s="3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2" t="s">
        <v>53</v>
      </c>
      <c r="AY5" s="23" t="s">
        <v>54</v>
      </c>
      <c r="AZ5" s="24" t="s">
        <v>55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DI5" s="106"/>
      <c r="DJ5" s="106"/>
    </row>
    <row r="6" spans="1:114" s="15" customFormat="1" ht="14.65" customHeight="1" x14ac:dyDescent="0.3">
      <c r="A6" s="111"/>
      <c r="B6" s="112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DI6" s="106"/>
      <c r="DJ6" s="106"/>
    </row>
    <row r="7" spans="1:114" s="15" customFormat="1" ht="15" customHeight="1" thickBot="1" x14ac:dyDescent="0.35">
      <c r="A7" s="113"/>
      <c r="B7" s="114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DI7" s="106"/>
      <c r="DJ7" s="106"/>
    </row>
    <row r="8" spans="1:114" s="15" customFormat="1" ht="12" thickTop="1" x14ac:dyDescent="0.3">
      <c r="A8" s="4" t="s">
        <v>63</v>
      </c>
      <c r="B8" s="5" t="s">
        <v>101</v>
      </c>
      <c r="C8" s="35">
        <f>+D8+E8+F8+G8+H8+I8+J8+K8</f>
        <v>678919</v>
      </c>
      <c r="D8" s="35">
        <v>59506</v>
      </c>
      <c r="E8" s="36">
        <v>25001</v>
      </c>
      <c r="F8" s="36">
        <v>961</v>
      </c>
      <c r="G8" s="36">
        <v>0</v>
      </c>
      <c r="H8" s="36">
        <v>0</v>
      </c>
      <c r="I8" s="36">
        <v>6</v>
      </c>
      <c r="J8" s="36">
        <v>1491</v>
      </c>
      <c r="K8" s="36">
        <f>+AX8+AZ8</f>
        <v>591954</v>
      </c>
      <c r="L8" s="37">
        <v>575554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f t="shared" ref="AX8:AX45" si="0">SUM(L8:AW8)</f>
        <v>575554</v>
      </c>
      <c r="AY8" s="39"/>
      <c r="AZ8" s="38">
        <v>16400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DI8" s="106"/>
      <c r="DJ8" s="106"/>
    </row>
    <row r="9" spans="1:114" s="15" customFormat="1" x14ac:dyDescent="0.3">
      <c r="A9" s="6" t="s">
        <v>64</v>
      </c>
      <c r="B9" s="7" t="s">
        <v>102</v>
      </c>
      <c r="C9" s="35">
        <f t="shared" ref="C9:C45" si="1">+D9+E9+F9+G9+H9+I9+J9+K9</f>
        <v>133363</v>
      </c>
      <c r="D9" s="35">
        <v>12464</v>
      </c>
      <c r="E9" s="36">
        <v>1627</v>
      </c>
      <c r="F9" s="36">
        <v>0</v>
      </c>
      <c r="G9" s="36">
        <v>0</v>
      </c>
      <c r="H9" s="36">
        <v>0</v>
      </c>
      <c r="I9" s="36">
        <v>0</v>
      </c>
      <c r="J9" s="36">
        <v>46</v>
      </c>
      <c r="K9" s="36">
        <f t="shared" ref="K9:K45" si="2">+AX9+AZ9</f>
        <v>119226</v>
      </c>
      <c r="L9" s="37">
        <v>0</v>
      </c>
      <c r="M9" s="35">
        <v>115901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f t="shared" si="0"/>
        <v>115901</v>
      </c>
      <c r="AY9" s="40"/>
      <c r="AZ9" s="38">
        <v>3325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DI9" s="106"/>
      <c r="DJ9" s="106"/>
    </row>
    <row r="10" spans="1:114" s="15" customFormat="1" x14ac:dyDescent="0.3">
      <c r="A10" s="6" t="s">
        <v>65</v>
      </c>
      <c r="B10" s="7" t="s">
        <v>103</v>
      </c>
      <c r="C10" s="35">
        <f t="shared" si="1"/>
        <v>40864</v>
      </c>
      <c r="D10" s="35">
        <v>4232</v>
      </c>
      <c r="E10" s="36">
        <v>1274</v>
      </c>
      <c r="F10" s="36">
        <v>43</v>
      </c>
      <c r="G10" s="36">
        <v>0</v>
      </c>
      <c r="H10" s="36">
        <v>0</v>
      </c>
      <c r="I10" s="36">
        <v>0</v>
      </c>
      <c r="J10" s="36">
        <v>6</v>
      </c>
      <c r="K10" s="36">
        <f t="shared" si="2"/>
        <v>35309</v>
      </c>
      <c r="L10" s="37">
        <v>0</v>
      </c>
      <c r="M10" s="35">
        <v>0</v>
      </c>
      <c r="N10" s="35">
        <v>34983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f t="shared" si="0"/>
        <v>34983</v>
      </c>
      <c r="AY10" s="40"/>
      <c r="AZ10" s="38">
        <v>326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DI10" s="106"/>
      <c r="DJ10" s="106"/>
    </row>
    <row r="11" spans="1:114" s="15" customFormat="1" x14ac:dyDescent="0.3">
      <c r="A11" s="6" t="s">
        <v>66</v>
      </c>
      <c r="B11" s="7" t="s">
        <v>104</v>
      </c>
      <c r="C11" s="35">
        <f t="shared" si="1"/>
        <v>34736</v>
      </c>
      <c r="D11" s="35">
        <v>3628</v>
      </c>
      <c r="E11" s="36">
        <v>1093</v>
      </c>
      <c r="F11" s="36">
        <v>192</v>
      </c>
      <c r="G11" s="36">
        <v>0</v>
      </c>
      <c r="H11" s="36">
        <v>0</v>
      </c>
      <c r="I11" s="36">
        <v>0</v>
      </c>
      <c r="J11" s="36">
        <v>99</v>
      </c>
      <c r="K11" s="36">
        <f t="shared" si="2"/>
        <v>29724</v>
      </c>
      <c r="L11" s="37">
        <v>0</v>
      </c>
      <c r="M11" s="35">
        <v>0</v>
      </c>
      <c r="N11" s="35">
        <v>0</v>
      </c>
      <c r="O11" s="35">
        <v>28934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f t="shared" si="0"/>
        <v>28934</v>
      </c>
      <c r="AY11" s="40"/>
      <c r="AZ11" s="38">
        <v>790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DI11" s="106"/>
      <c r="DJ11" s="106"/>
    </row>
    <row r="12" spans="1:114" s="15" customFormat="1" x14ac:dyDescent="0.3">
      <c r="A12" s="6" t="s">
        <v>67</v>
      </c>
      <c r="B12" s="7" t="s">
        <v>105</v>
      </c>
      <c r="C12" s="35">
        <f t="shared" si="1"/>
        <v>95566</v>
      </c>
      <c r="D12" s="35">
        <v>7086</v>
      </c>
      <c r="E12" s="36">
        <v>2788</v>
      </c>
      <c r="F12" s="36">
        <v>1059</v>
      </c>
      <c r="G12" s="36">
        <v>0</v>
      </c>
      <c r="H12" s="36">
        <v>0</v>
      </c>
      <c r="I12" s="36">
        <v>68</v>
      </c>
      <c r="J12" s="36">
        <v>376</v>
      </c>
      <c r="K12" s="36">
        <f t="shared" si="2"/>
        <v>84189</v>
      </c>
      <c r="L12" s="37">
        <v>0</v>
      </c>
      <c r="M12" s="35">
        <v>0</v>
      </c>
      <c r="N12" s="35">
        <v>0</v>
      </c>
      <c r="O12" s="35">
        <v>0</v>
      </c>
      <c r="P12" s="35">
        <v>62173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4094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f t="shared" si="0"/>
        <v>66267</v>
      </c>
      <c r="AY12" s="40"/>
      <c r="AZ12" s="38">
        <v>17922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DI12" s="106"/>
      <c r="DJ12" s="106"/>
    </row>
    <row r="13" spans="1:114" s="15" customFormat="1" x14ac:dyDescent="0.3">
      <c r="A13" s="6" t="s">
        <v>68</v>
      </c>
      <c r="B13" s="7" t="s">
        <v>106</v>
      </c>
      <c r="C13" s="35">
        <f t="shared" si="1"/>
        <v>616634</v>
      </c>
      <c r="D13" s="35">
        <v>59698</v>
      </c>
      <c r="E13" s="36">
        <v>14575</v>
      </c>
      <c r="F13" s="36">
        <v>18019</v>
      </c>
      <c r="G13" s="36">
        <v>0</v>
      </c>
      <c r="H13" s="36">
        <v>391</v>
      </c>
      <c r="I13" s="36">
        <v>87</v>
      </c>
      <c r="J13" s="36">
        <v>11662</v>
      </c>
      <c r="K13" s="36">
        <f t="shared" si="2"/>
        <v>512202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434689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f t="shared" si="0"/>
        <v>434689</v>
      </c>
      <c r="AY13" s="40"/>
      <c r="AZ13" s="38">
        <v>77513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DI13" s="106"/>
      <c r="DJ13" s="106"/>
    </row>
    <row r="14" spans="1:114" s="15" customFormat="1" x14ac:dyDescent="0.3">
      <c r="A14" s="6" t="s">
        <v>69</v>
      </c>
      <c r="B14" s="7" t="s">
        <v>107</v>
      </c>
      <c r="C14" s="35">
        <f t="shared" si="1"/>
        <v>129858</v>
      </c>
      <c r="D14" s="35">
        <v>9830</v>
      </c>
      <c r="E14" s="36">
        <v>982</v>
      </c>
      <c r="F14" s="36">
        <v>7762</v>
      </c>
      <c r="G14" s="36">
        <v>0</v>
      </c>
      <c r="H14" s="36">
        <v>1756</v>
      </c>
      <c r="I14" s="36">
        <v>27</v>
      </c>
      <c r="J14" s="36">
        <v>1176</v>
      </c>
      <c r="K14" s="36">
        <f t="shared" si="2"/>
        <v>108325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101303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f t="shared" si="0"/>
        <v>101303</v>
      </c>
      <c r="AY14" s="40"/>
      <c r="AZ14" s="38">
        <v>7022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DI14" s="106"/>
      <c r="DJ14" s="106"/>
    </row>
    <row r="15" spans="1:114" s="15" customFormat="1" x14ac:dyDescent="0.3">
      <c r="A15" s="6" t="s">
        <v>70</v>
      </c>
      <c r="B15" s="7" t="s">
        <v>108</v>
      </c>
      <c r="C15" s="35">
        <f t="shared" si="1"/>
        <v>11465</v>
      </c>
      <c r="D15" s="35">
        <v>579</v>
      </c>
      <c r="E15" s="36">
        <v>139</v>
      </c>
      <c r="F15" s="36">
        <v>2768</v>
      </c>
      <c r="G15" s="36">
        <v>0</v>
      </c>
      <c r="H15" s="36">
        <v>518</v>
      </c>
      <c r="I15" s="36">
        <v>4</v>
      </c>
      <c r="J15" s="36">
        <v>1040</v>
      </c>
      <c r="K15" s="36">
        <f t="shared" si="2"/>
        <v>6417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91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f t="shared" si="0"/>
        <v>91</v>
      </c>
      <c r="AY15" s="40"/>
      <c r="AZ15" s="38">
        <v>6326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DI15" s="106"/>
      <c r="DJ15" s="106"/>
    </row>
    <row r="16" spans="1:114" s="15" customFormat="1" x14ac:dyDescent="0.3">
      <c r="A16" s="6" t="s">
        <v>71</v>
      </c>
      <c r="B16" s="7" t="s">
        <v>109</v>
      </c>
      <c r="C16" s="35">
        <f t="shared" si="1"/>
        <v>232831</v>
      </c>
      <c r="D16" s="35">
        <v>51883</v>
      </c>
      <c r="E16" s="36">
        <v>1063</v>
      </c>
      <c r="F16" s="36">
        <v>12613</v>
      </c>
      <c r="G16" s="36">
        <v>0</v>
      </c>
      <c r="H16" s="36">
        <v>0</v>
      </c>
      <c r="I16" s="36">
        <v>37</v>
      </c>
      <c r="J16" s="36">
        <v>11995</v>
      </c>
      <c r="K16" s="36">
        <f t="shared" si="2"/>
        <v>155240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81490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f t="shared" si="0"/>
        <v>81490</v>
      </c>
      <c r="AY16" s="40"/>
      <c r="AZ16" s="38">
        <v>73750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DI16" s="106"/>
      <c r="DJ16" s="106"/>
    </row>
    <row r="17" spans="1:114" s="15" customFormat="1" x14ac:dyDescent="0.3">
      <c r="A17" s="6" t="s">
        <v>72</v>
      </c>
      <c r="B17" s="7" t="s">
        <v>110</v>
      </c>
      <c r="C17" s="35">
        <f t="shared" si="1"/>
        <v>149331</v>
      </c>
      <c r="D17" s="35">
        <v>18091</v>
      </c>
      <c r="E17" s="36">
        <v>3640</v>
      </c>
      <c r="F17" s="36">
        <v>1559</v>
      </c>
      <c r="G17" s="36">
        <v>0</v>
      </c>
      <c r="H17" s="36">
        <v>0</v>
      </c>
      <c r="I17" s="36">
        <v>6</v>
      </c>
      <c r="J17" s="36">
        <v>2295</v>
      </c>
      <c r="K17" s="36">
        <f t="shared" si="2"/>
        <v>123740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105678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f t="shared" si="0"/>
        <v>105678</v>
      </c>
      <c r="AY17" s="40"/>
      <c r="AZ17" s="38">
        <v>18062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DI17" s="106"/>
      <c r="DJ17" s="106"/>
    </row>
    <row r="18" spans="1:114" s="15" customFormat="1" x14ac:dyDescent="0.3">
      <c r="A18" s="6" t="s">
        <v>73</v>
      </c>
      <c r="B18" s="7" t="s">
        <v>111</v>
      </c>
      <c r="C18" s="35">
        <f t="shared" si="1"/>
        <v>609504</v>
      </c>
      <c r="D18" s="35">
        <v>79464</v>
      </c>
      <c r="E18" s="36">
        <v>12976</v>
      </c>
      <c r="F18" s="36">
        <v>20627</v>
      </c>
      <c r="G18" s="36">
        <v>-33561</v>
      </c>
      <c r="H18" s="36">
        <v>14389</v>
      </c>
      <c r="I18" s="36">
        <v>181</v>
      </c>
      <c r="J18" s="36">
        <v>12912</v>
      </c>
      <c r="K18" s="36">
        <f t="shared" si="2"/>
        <v>502516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157867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f t="shared" si="0"/>
        <v>157867</v>
      </c>
      <c r="AY18" s="40"/>
      <c r="AZ18" s="38">
        <v>344649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DI18" s="106"/>
      <c r="DJ18" s="106"/>
    </row>
    <row r="19" spans="1:114" s="15" customFormat="1" x14ac:dyDescent="0.3">
      <c r="A19" s="6" t="s">
        <v>74</v>
      </c>
      <c r="B19" s="7" t="s">
        <v>112</v>
      </c>
      <c r="C19" s="35">
        <f t="shared" si="1"/>
        <v>60152</v>
      </c>
      <c r="D19" s="35">
        <v>11649</v>
      </c>
      <c r="E19" s="36">
        <v>1120</v>
      </c>
      <c r="F19" s="36">
        <v>23</v>
      </c>
      <c r="G19" s="36">
        <v>0</v>
      </c>
      <c r="H19" s="36">
        <v>0</v>
      </c>
      <c r="I19" s="36">
        <v>1</v>
      </c>
      <c r="J19" s="36">
        <v>673</v>
      </c>
      <c r="K19" s="36">
        <f t="shared" si="2"/>
        <v>46686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10301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f t="shared" si="0"/>
        <v>10301</v>
      </c>
      <c r="AY19" s="40"/>
      <c r="AZ19" s="38">
        <v>36385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DI19" s="106"/>
      <c r="DJ19" s="106"/>
    </row>
    <row r="20" spans="1:114" s="15" customFormat="1" x14ac:dyDescent="0.3">
      <c r="A20" s="6" t="s">
        <v>75</v>
      </c>
      <c r="B20" s="7" t="s">
        <v>113</v>
      </c>
      <c r="C20" s="35">
        <f t="shared" si="1"/>
        <v>66691</v>
      </c>
      <c r="D20" s="35">
        <v>3375</v>
      </c>
      <c r="E20" s="36">
        <v>1183</v>
      </c>
      <c r="F20" s="36">
        <v>4676</v>
      </c>
      <c r="G20" s="36">
        <v>0</v>
      </c>
      <c r="H20" s="36">
        <v>0</v>
      </c>
      <c r="I20" s="36">
        <v>8</v>
      </c>
      <c r="J20" s="36">
        <v>1738</v>
      </c>
      <c r="K20" s="36">
        <f t="shared" si="2"/>
        <v>55711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33206</v>
      </c>
      <c r="Y20" s="35">
        <v>4036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f t="shared" si="0"/>
        <v>37242</v>
      </c>
      <c r="AY20" s="40"/>
      <c r="AZ20" s="38">
        <v>18469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DI20" s="106"/>
      <c r="DJ20" s="106"/>
    </row>
    <row r="21" spans="1:114" s="15" customFormat="1" x14ac:dyDescent="0.3">
      <c r="A21" s="6" t="s">
        <v>76</v>
      </c>
      <c r="B21" s="7" t="s">
        <v>114</v>
      </c>
      <c r="C21" s="35">
        <f t="shared" si="1"/>
        <v>223179</v>
      </c>
      <c r="D21" s="35">
        <v>6661</v>
      </c>
      <c r="E21" s="36">
        <v>2269</v>
      </c>
      <c r="F21" s="36">
        <v>12123</v>
      </c>
      <c r="G21" s="36">
        <v>0</v>
      </c>
      <c r="H21" s="36">
        <v>0</v>
      </c>
      <c r="I21" s="36">
        <v>1</v>
      </c>
      <c r="J21" s="36">
        <v>5883</v>
      </c>
      <c r="K21" s="36">
        <f t="shared" si="2"/>
        <v>196242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158857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f t="shared" si="0"/>
        <v>158857</v>
      </c>
      <c r="AY21" s="40"/>
      <c r="AZ21" s="38">
        <v>37385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DI21" s="106"/>
      <c r="DJ21" s="106"/>
    </row>
    <row r="22" spans="1:114" s="15" customFormat="1" x14ac:dyDescent="0.3">
      <c r="A22" s="6" t="s">
        <v>77</v>
      </c>
      <c r="B22" s="7" t="s">
        <v>115</v>
      </c>
      <c r="C22" s="35">
        <f t="shared" si="1"/>
        <v>211105</v>
      </c>
      <c r="D22" s="35">
        <v>16554</v>
      </c>
      <c r="E22" s="36">
        <v>5028</v>
      </c>
      <c r="F22" s="36">
        <v>5374</v>
      </c>
      <c r="G22" s="36">
        <v>0</v>
      </c>
      <c r="H22" s="36">
        <v>0</v>
      </c>
      <c r="I22" s="36">
        <v>821</v>
      </c>
      <c r="J22" s="36">
        <v>4287</v>
      </c>
      <c r="K22" s="36">
        <f t="shared" si="2"/>
        <v>179041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76047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f t="shared" si="0"/>
        <v>76047</v>
      </c>
      <c r="AY22" s="40"/>
      <c r="AZ22" s="38">
        <v>102994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DI22" s="106"/>
      <c r="DJ22" s="106"/>
    </row>
    <row r="23" spans="1:114" s="15" customFormat="1" x14ac:dyDescent="0.3">
      <c r="A23" s="6" t="s">
        <v>78</v>
      </c>
      <c r="B23" s="7" t="s">
        <v>116</v>
      </c>
      <c r="C23" s="35">
        <f t="shared" si="1"/>
        <v>319468</v>
      </c>
      <c r="D23" s="35">
        <v>28751</v>
      </c>
      <c r="E23" s="36">
        <v>1590</v>
      </c>
      <c r="F23" s="36">
        <v>10534</v>
      </c>
      <c r="G23" s="36">
        <v>0</v>
      </c>
      <c r="H23" s="36">
        <v>0</v>
      </c>
      <c r="I23" s="36">
        <v>50</v>
      </c>
      <c r="J23" s="36">
        <v>16868</v>
      </c>
      <c r="K23" s="36">
        <f t="shared" si="2"/>
        <v>261675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13321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f t="shared" si="0"/>
        <v>13321</v>
      </c>
      <c r="AY23" s="40"/>
      <c r="AZ23" s="38">
        <v>248354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DI23" s="106"/>
      <c r="DJ23" s="106"/>
    </row>
    <row r="24" spans="1:114" s="15" customFormat="1" x14ac:dyDescent="0.3">
      <c r="A24" s="6" t="s">
        <v>79</v>
      </c>
      <c r="B24" s="7" t="s">
        <v>117</v>
      </c>
      <c r="C24" s="35">
        <f t="shared" si="1"/>
        <v>87910</v>
      </c>
      <c r="D24" s="35">
        <v>6428</v>
      </c>
      <c r="E24" s="36">
        <v>685</v>
      </c>
      <c r="F24" s="36">
        <v>2445</v>
      </c>
      <c r="G24" s="36">
        <v>0</v>
      </c>
      <c r="H24" s="36">
        <v>0</v>
      </c>
      <c r="I24" s="36">
        <v>3</v>
      </c>
      <c r="J24" s="36">
        <v>649</v>
      </c>
      <c r="K24" s="36">
        <f t="shared" si="2"/>
        <v>77700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74351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f t="shared" si="0"/>
        <v>74351</v>
      </c>
      <c r="AY24" s="40"/>
      <c r="AZ24" s="38">
        <v>3349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DI24" s="106"/>
      <c r="DJ24" s="106"/>
    </row>
    <row r="25" spans="1:114" s="15" customFormat="1" x14ac:dyDescent="0.3">
      <c r="A25" s="6" t="s">
        <v>80</v>
      </c>
      <c r="B25" s="7" t="s">
        <v>118</v>
      </c>
      <c r="C25" s="35">
        <f t="shared" si="1"/>
        <v>68009</v>
      </c>
      <c r="D25" s="35">
        <v>0</v>
      </c>
      <c r="E25" s="36">
        <v>0</v>
      </c>
      <c r="F25" s="36">
        <v>1932</v>
      </c>
      <c r="G25" s="36">
        <v>0</v>
      </c>
      <c r="H25" s="36">
        <v>0</v>
      </c>
      <c r="I25" s="36">
        <v>5</v>
      </c>
      <c r="J25" s="36">
        <v>126</v>
      </c>
      <c r="K25" s="36">
        <f t="shared" si="2"/>
        <v>65946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56953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f t="shared" si="0"/>
        <v>56953</v>
      </c>
      <c r="AY25" s="40"/>
      <c r="AZ25" s="38">
        <v>8993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DI25" s="106"/>
      <c r="DJ25" s="106"/>
    </row>
    <row r="26" spans="1:114" s="15" customFormat="1" x14ac:dyDescent="0.3">
      <c r="A26" s="6" t="s">
        <v>81</v>
      </c>
      <c r="B26" s="7" t="s">
        <v>119</v>
      </c>
      <c r="C26" s="35">
        <f t="shared" si="1"/>
        <v>190053</v>
      </c>
      <c r="D26" s="35">
        <v>0</v>
      </c>
      <c r="E26" s="36">
        <v>0</v>
      </c>
      <c r="F26" s="36">
        <v>5177</v>
      </c>
      <c r="G26" s="36">
        <v>0</v>
      </c>
      <c r="H26" s="36">
        <v>0</v>
      </c>
      <c r="I26" s="36">
        <v>0</v>
      </c>
      <c r="J26" s="36">
        <v>17</v>
      </c>
      <c r="K26" s="36">
        <f t="shared" si="2"/>
        <v>184859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112737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f t="shared" si="0"/>
        <v>112737</v>
      </c>
      <c r="AY26" s="40"/>
      <c r="AZ26" s="38">
        <v>72122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DI26" s="106"/>
      <c r="DJ26" s="106"/>
    </row>
    <row r="27" spans="1:114" s="15" customFormat="1" x14ac:dyDescent="0.3">
      <c r="A27" s="6" t="s">
        <v>82</v>
      </c>
      <c r="B27" s="7" t="s">
        <v>120</v>
      </c>
      <c r="C27" s="35">
        <f t="shared" si="1"/>
        <v>71466</v>
      </c>
      <c r="D27" s="35">
        <v>0</v>
      </c>
      <c r="E27" s="36">
        <v>0</v>
      </c>
      <c r="F27" s="36">
        <v>212</v>
      </c>
      <c r="G27" s="36">
        <v>0</v>
      </c>
      <c r="H27" s="36">
        <v>0</v>
      </c>
      <c r="I27" s="36">
        <v>0</v>
      </c>
      <c r="J27" s="36">
        <v>0</v>
      </c>
      <c r="K27" s="36">
        <f t="shared" si="2"/>
        <v>71254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71254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f t="shared" si="0"/>
        <v>71254</v>
      </c>
      <c r="AY27" s="40"/>
      <c r="AZ27" s="38">
        <v>0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DI27" s="106"/>
      <c r="DJ27" s="106"/>
    </row>
    <row r="28" spans="1:114" s="15" customFormat="1" x14ac:dyDescent="0.3">
      <c r="A28" s="6" t="s">
        <v>83</v>
      </c>
      <c r="B28" s="7" t="s">
        <v>121</v>
      </c>
      <c r="C28" s="35">
        <f t="shared" si="1"/>
        <v>245939</v>
      </c>
      <c r="D28" s="35">
        <v>0</v>
      </c>
      <c r="E28" s="36">
        <v>0</v>
      </c>
      <c r="F28" s="36">
        <v>1159</v>
      </c>
      <c r="G28" s="36">
        <v>0</v>
      </c>
      <c r="H28" s="36">
        <v>0</v>
      </c>
      <c r="I28" s="36">
        <v>0</v>
      </c>
      <c r="J28" s="36">
        <v>0</v>
      </c>
      <c r="K28" s="36">
        <f t="shared" si="2"/>
        <v>244780</v>
      </c>
      <c r="L28" s="37">
        <v>0</v>
      </c>
      <c r="M28" s="35">
        <v>0</v>
      </c>
      <c r="N28" s="35">
        <v>17</v>
      </c>
      <c r="O28" s="35">
        <v>0</v>
      </c>
      <c r="P28" s="35">
        <v>0</v>
      </c>
      <c r="Q28" s="35">
        <v>170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2</v>
      </c>
      <c r="AA28" s="35">
        <v>0</v>
      </c>
      <c r="AB28" s="35">
        <v>0</v>
      </c>
      <c r="AC28" s="35">
        <v>13</v>
      </c>
      <c r="AD28" s="35">
        <v>4536</v>
      </c>
      <c r="AE28" s="35">
        <v>377</v>
      </c>
      <c r="AF28" s="35">
        <v>233917</v>
      </c>
      <c r="AG28" s="35">
        <v>210</v>
      </c>
      <c r="AH28" s="35">
        <v>183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3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f t="shared" si="0"/>
        <v>239428</v>
      </c>
      <c r="AY28" s="40"/>
      <c r="AZ28" s="38">
        <v>5352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DI28" s="106"/>
      <c r="DJ28" s="106"/>
    </row>
    <row r="29" spans="1:114" s="15" customFormat="1" x14ac:dyDescent="0.3">
      <c r="A29" s="6" t="s">
        <v>84</v>
      </c>
      <c r="B29" s="7" t="s">
        <v>122</v>
      </c>
      <c r="C29" s="35">
        <f t="shared" si="1"/>
        <v>29711</v>
      </c>
      <c r="D29" s="35">
        <v>-379882</v>
      </c>
      <c r="E29" s="36">
        <v>0</v>
      </c>
      <c r="F29" s="36">
        <v>24</v>
      </c>
      <c r="G29" s="36">
        <v>0</v>
      </c>
      <c r="H29" s="36">
        <v>0</v>
      </c>
      <c r="I29" s="36">
        <v>0</v>
      </c>
      <c r="J29" s="36">
        <v>0</v>
      </c>
      <c r="K29" s="36">
        <f t="shared" si="2"/>
        <v>409569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409569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f t="shared" si="0"/>
        <v>409569</v>
      </c>
      <c r="AY29" s="40"/>
      <c r="AZ29" s="38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DI29" s="106"/>
      <c r="DJ29" s="106"/>
    </row>
    <row r="30" spans="1:114" s="15" customFormat="1" x14ac:dyDescent="0.3">
      <c r="A30" s="6" t="s">
        <v>85</v>
      </c>
      <c r="B30" s="7" t="s">
        <v>123</v>
      </c>
      <c r="C30" s="35">
        <f t="shared" si="1"/>
        <v>313958</v>
      </c>
      <c r="D30" s="35">
        <v>0</v>
      </c>
      <c r="E30" s="36">
        <v>-77033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f t="shared" si="2"/>
        <v>390991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1523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1567</v>
      </c>
      <c r="AH30" s="35">
        <v>377164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f t="shared" si="0"/>
        <v>380254</v>
      </c>
      <c r="AY30" s="40"/>
      <c r="AZ30" s="38">
        <v>10737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DI30" s="106"/>
      <c r="DJ30" s="106"/>
    </row>
    <row r="31" spans="1:114" s="15" customFormat="1" x14ac:dyDescent="0.3">
      <c r="A31" s="6" t="s">
        <v>86</v>
      </c>
      <c r="B31" s="7" t="s">
        <v>124</v>
      </c>
      <c r="C31" s="35">
        <f t="shared" si="1"/>
        <v>329995</v>
      </c>
      <c r="D31" s="35">
        <v>0</v>
      </c>
      <c r="E31" s="36">
        <v>0</v>
      </c>
      <c r="F31" s="36">
        <v>540</v>
      </c>
      <c r="G31" s="36">
        <v>0</v>
      </c>
      <c r="H31" s="36">
        <v>0</v>
      </c>
      <c r="I31" s="36">
        <v>0</v>
      </c>
      <c r="J31" s="36">
        <v>0</v>
      </c>
      <c r="K31" s="36">
        <f t="shared" si="2"/>
        <v>329455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329455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f t="shared" si="0"/>
        <v>329455</v>
      </c>
      <c r="AY31" s="40"/>
      <c r="AZ31" s="38">
        <v>0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DI31" s="106"/>
      <c r="DJ31" s="106"/>
    </row>
    <row r="32" spans="1:114" s="15" customFormat="1" x14ac:dyDescent="0.3">
      <c r="A32" s="6" t="s">
        <v>87</v>
      </c>
      <c r="B32" s="7" t="s">
        <v>125</v>
      </c>
      <c r="C32" s="35">
        <f t="shared" si="1"/>
        <v>299257</v>
      </c>
      <c r="D32" s="35">
        <v>3</v>
      </c>
      <c r="E32" s="36">
        <v>0</v>
      </c>
      <c r="F32" s="36">
        <v>19957</v>
      </c>
      <c r="G32" s="36">
        <v>0</v>
      </c>
      <c r="H32" s="36">
        <v>0</v>
      </c>
      <c r="I32" s="36">
        <v>0</v>
      </c>
      <c r="J32" s="36">
        <v>66</v>
      </c>
      <c r="K32" s="36">
        <f t="shared" si="2"/>
        <v>279231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248592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f t="shared" si="0"/>
        <v>248592</v>
      </c>
      <c r="AY32" s="40"/>
      <c r="AZ32" s="38">
        <v>30639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DI32" s="106"/>
      <c r="DJ32" s="106"/>
    </row>
    <row r="33" spans="1:114" s="15" customFormat="1" x14ac:dyDescent="0.3">
      <c r="A33" s="6" t="s">
        <v>88</v>
      </c>
      <c r="B33" s="7" t="s">
        <v>126</v>
      </c>
      <c r="C33" s="35">
        <f t="shared" si="1"/>
        <v>110414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f t="shared" si="2"/>
        <v>110414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2883</v>
      </c>
      <c r="AI33" s="35">
        <v>0</v>
      </c>
      <c r="AJ33" s="35">
        <v>0</v>
      </c>
      <c r="AK33" s="35">
        <v>99389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f t="shared" si="0"/>
        <v>102272</v>
      </c>
      <c r="AY33" s="40"/>
      <c r="AZ33" s="38">
        <v>8142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DI33" s="106"/>
      <c r="DJ33" s="106"/>
    </row>
    <row r="34" spans="1:114" s="15" customFormat="1" x14ac:dyDescent="0.3">
      <c r="A34" s="6" t="s">
        <v>89</v>
      </c>
      <c r="B34" s="7" t="s">
        <v>127</v>
      </c>
      <c r="C34" s="35">
        <f t="shared" si="1"/>
        <v>198262</v>
      </c>
      <c r="D34" s="35">
        <v>0</v>
      </c>
      <c r="E34" s="36">
        <v>0</v>
      </c>
      <c r="F34" s="36">
        <v>40</v>
      </c>
      <c r="G34" s="36">
        <v>0</v>
      </c>
      <c r="H34" s="36">
        <v>0</v>
      </c>
      <c r="I34" s="36">
        <v>0</v>
      </c>
      <c r="J34" s="36">
        <v>0</v>
      </c>
      <c r="K34" s="36">
        <f t="shared" si="2"/>
        <v>198222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1297</v>
      </c>
      <c r="AI34" s="35">
        <v>0</v>
      </c>
      <c r="AJ34" s="35">
        <v>0</v>
      </c>
      <c r="AK34" s="35">
        <v>1814</v>
      </c>
      <c r="AL34" s="35">
        <v>195111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f t="shared" si="0"/>
        <v>198222</v>
      </c>
      <c r="AY34" s="40"/>
      <c r="AZ34" s="38">
        <v>0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DI34" s="106"/>
      <c r="DJ34" s="106"/>
    </row>
    <row r="35" spans="1:114" s="15" customFormat="1" x14ac:dyDescent="0.3">
      <c r="A35" s="6" t="s">
        <v>90</v>
      </c>
      <c r="B35" s="7" t="s">
        <v>128</v>
      </c>
      <c r="C35" s="35">
        <f t="shared" si="1"/>
        <v>360833</v>
      </c>
      <c r="D35" s="35">
        <v>0</v>
      </c>
      <c r="E35" s="36">
        <v>0</v>
      </c>
      <c r="F35" s="36">
        <v>204</v>
      </c>
      <c r="G35" s="36">
        <v>0</v>
      </c>
      <c r="H35" s="36">
        <v>0</v>
      </c>
      <c r="I35" s="36">
        <v>0</v>
      </c>
      <c r="J35" s="36">
        <v>0</v>
      </c>
      <c r="K35" s="36">
        <f t="shared" si="2"/>
        <v>360629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272</v>
      </c>
      <c r="AL35" s="35">
        <v>0</v>
      </c>
      <c r="AM35" s="35">
        <v>355024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f t="shared" si="0"/>
        <v>355296</v>
      </c>
      <c r="AY35" s="40"/>
      <c r="AZ35" s="38">
        <v>5333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DI35" s="106"/>
      <c r="DJ35" s="106"/>
    </row>
    <row r="36" spans="1:114" s="15" customFormat="1" x14ac:dyDescent="0.3">
      <c r="A36" s="6" t="s">
        <v>91</v>
      </c>
      <c r="B36" s="7" t="s">
        <v>129</v>
      </c>
      <c r="C36" s="35">
        <f t="shared" si="1"/>
        <v>122881</v>
      </c>
      <c r="D36" s="35">
        <v>0</v>
      </c>
      <c r="E36" s="36">
        <v>0</v>
      </c>
      <c r="F36" s="36">
        <v>8</v>
      </c>
      <c r="G36" s="36">
        <v>0</v>
      </c>
      <c r="H36" s="36">
        <v>0</v>
      </c>
      <c r="I36" s="36">
        <v>0</v>
      </c>
      <c r="J36" s="36">
        <v>0</v>
      </c>
      <c r="K36" s="36">
        <f t="shared" si="2"/>
        <v>122873</v>
      </c>
      <c r="L36" s="37">
        <v>0</v>
      </c>
      <c r="M36" s="35">
        <v>0</v>
      </c>
      <c r="N36" s="35">
        <v>0</v>
      </c>
      <c r="O36" s="35">
        <v>0</v>
      </c>
      <c r="P36" s="35">
        <v>2550</v>
      </c>
      <c r="Q36" s="35">
        <v>0</v>
      </c>
      <c r="R36" s="35">
        <v>1355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7839</v>
      </c>
      <c r="AE36" s="35">
        <v>2014</v>
      </c>
      <c r="AF36" s="35">
        <v>1978</v>
      </c>
      <c r="AG36" s="35">
        <v>0</v>
      </c>
      <c r="AH36" s="35">
        <v>1839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105298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f t="shared" si="0"/>
        <v>122873</v>
      </c>
      <c r="AY36" s="40"/>
      <c r="AZ36" s="38">
        <v>0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DI36" s="106"/>
      <c r="DJ36" s="106"/>
    </row>
    <row r="37" spans="1:114" s="15" customFormat="1" x14ac:dyDescent="0.3">
      <c r="A37" s="6" t="s">
        <v>92</v>
      </c>
      <c r="B37" s="7" t="s">
        <v>130</v>
      </c>
      <c r="C37" s="35">
        <f t="shared" si="1"/>
        <v>199158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f t="shared" si="2"/>
        <v>199158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199158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f t="shared" si="0"/>
        <v>199158</v>
      </c>
      <c r="AY37" s="40"/>
      <c r="AZ37" s="38">
        <v>0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DI37" s="106"/>
      <c r="DJ37" s="106"/>
    </row>
    <row r="38" spans="1:114" s="15" customFormat="1" x14ac:dyDescent="0.3">
      <c r="A38" s="6" t="s">
        <v>93</v>
      </c>
      <c r="B38" s="7" t="s">
        <v>131</v>
      </c>
      <c r="C38" s="35">
        <f t="shared" si="1"/>
        <v>149693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f t="shared" si="2"/>
        <v>149693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149693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f t="shared" si="0"/>
        <v>149693</v>
      </c>
      <c r="AY38" s="40"/>
      <c r="AZ38" s="38">
        <v>0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DI38" s="106"/>
      <c r="DJ38" s="106"/>
    </row>
    <row r="39" spans="1:114" s="15" customFormat="1" x14ac:dyDescent="0.3">
      <c r="A39" s="6" t="s">
        <v>94</v>
      </c>
      <c r="B39" s="7" t="s">
        <v>132</v>
      </c>
      <c r="C39" s="35">
        <f t="shared" si="1"/>
        <v>98226</v>
      </c>
      <c r="D39" s="35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f t="shared" si="2"/>
        <v>98226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98163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f t="shared" si="0"/>
        <v>98163</v>
      </c>
      <c r="AY39" s="40"/>
      <c r="AZ39" s="38">
        <v>63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DI39" s="106"/>
      <c r="DJ39" s="106"/>
    </row>
    <row r="40" spans="1:114" s="15" customFormat="1" x14ac:dyDescent="0.3">
      <c r="A40" s="6" t="s">
        <v>95</v>
      </c>
      <c r="B40" s="7" t="s">
        <v>133</v>
      </c>
      <c r="C40" s="35">
        <f t="shared" si="1"/>
        <v>21293</v>
      </c>
      <c r="D40" s="35">
        <v>0</v>
      </c>
      <c r="E40" s="36">
        <v>0</v>
      </c>
      <c r="F40" s="36">
        <v>105</v>
      </c>
      <c r="G40" s="36">
        <v>0</v>
      </c>
      <c r="H40" s="36">
        <v>118</v>
      </c>
      <c r="I40" s="36">
        <v>0</v>
      </c>
      <c r="J40" s="36">
        <v>5</v>
      </c>
      <c r="K40" s="36">
        <f t="shared" si="2"/>
        <v>21065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20997</v>
      </c>
      <c r="AS40" s="35">
        <v>0</v>
      </c>
      <c r="AT40" s="35">
        <v>0</v>
      </c>
      <c r="AU40" s="35"/>
      <c r="AV40" s="35"/>
      <c r="AW40" s="35">
        <v>0</v>
      </c>
      <c r="AX40" s="38">
        <f t="shared" si="0"/>
        <v>20997</v>
      </c>
      <c r="AY40" s="40"/>
      <c r="AZ40" s="38">
        <v>68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DI40" s="106"/>
      <c r="DJ40" s="106"/>
    </row>
    <row r="41" spans="1:114" s="15" customFormat="1" x14ac:dyDescent="0.3">
      <c r="A41" s="6" t="s">
        <v>96</v>
      </c>
      <c r="B41" s="7" t="s">
        <v>134</v>
      </c>
      <c r="C41" s="35">
        <f t="shared" si="1"/>
        <v>80881</v>
      </c>
      <c r="D41" s="35">
        <v>0</v>
      </c>
      <c r="E41" s="36">
        <v>0</v>
      </c>
      <c r="F41" s="36">
        <v>3689</v>
      </c>
      <c r="G41" s="36">
        <v>0</v>
      </c>
      <c r="H41" s="36">
        <v>0</v>
      </c>
      <c r="I41" s="36">
        <v>0</v>
      </c>
      <c r="J41" s="36">
        <v>0</v>
      </c>
      <c r="K41" s="36">
        <f t="shared" si="2"/>
        <v>77192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77192</v>
      </c>
      <c r="AT41" s="35">
        <v>0</v>
      </c>
      <c r="AU41" s="35"/>
      <c r="AV41" s="35"/>
      <c r="AW41" s="35">
        <v>0</v>
      </c>
      <c r="AX41" s="38">
        <f t="shared" si="0"/>
        <v>77192</v>
      </c>
      <c r="AY41" s="40"/>
      <c r="AZ41" s="38">
        <v>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DI41" s="106"/>
      <c r="DJ41" s="106"/>
    </row>
    <row r="42" spans="1:114" s="15" customFormat="1" x14ac:dyDescent="0.3">
      <c r="A42" s="6" t="s">
        <v>97</v>
      </c>
      <c r="B42" s="7" t="s">
        <v>135</v>
      </c>
      <c r="C42" s="35">
        <f t="shared" si="1"/>
        <v>4319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f t="shared" si="2"/>
        <v>4319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4319</v>
      </c>
      <c r="AU42" s="35"/>
      <c r="AV42" s="35"/>
      <c r="AW42" s="35">
        <v>0</v>
      </c>
      <c r="AX42" s="38">
        <f t="shared" si="0"/>
        <v>4319</v>
      </c>
      <c r="AY42" s="40"/>
      <c r="AZ42" s="38">
        <v>0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DI42" s="106"/>
      <c r="DJ42" s="106"/>
    </row>
    <row r="43" spans="1:114" s="15" customFormat="1" x14ac:dyDescent="0.3">
      <c r="A43" s="6" t="s">
        <v>98</v>
      </c>
      <c r="B43" s="7" t="s">
        <v>136</v>
      </c>
      <c r="C43" s="35">
        <f t="shared" si="1"/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f t="shared" si="2"/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f t="shared" si="0"/>
        <v>0</v>
      </c>
      <c r="AY43" s="40"/>
      <c r="AZ43" s="38">
        <v>0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DI43" s="106"/>
      <c r="DJ43" s="106"/>
    </row>
    <row r="44" spans="1:114" s="15" customFormat="1" x14ac:dyDescent="0.3">
      <c r="A44" s="6" t="s">
        <v>99</v>
      </c>
      <c r="B44" s="7" t="s">
        <v>51</v>
      </c>
      <c r="C44" s="35">
        <f t="shared" si="1"/>
        <v>27049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f t="shared" si="2"/>
        <v>27049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f t="shared" si="0"/>
        <v>0</v>
      </c>
      <c r="AY44" s="40"/>
      <c r="AZ44" s="38">
        <v>27049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DI44" s="106"/>
      <c r="DJ44" s="106"/>
    </row>
    <row r="45" spans="1:114" s="15" customFormat="1" ht="12" thickBot="1" x14ac:dyDescent="0.35">
      <c r="A45" s="8" t="s">
        <v>100</v>
      </c>
      <c r="B45" s="9" t="s">
        <v>137</v>
      </c>
      <c r="C45" s="35">
        <f t="shared" si="1"/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f t="shared" si="2"/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f t="shared" si="0"/>
        <v>0</v>
      </c>
      <c r="AY45" s="40"/>
      <c r="AZ45" s="38">
        <v>0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DI45" s="106"/>
      <c r="DJ45" s="106"/>
    </row>
    <row r="46" spans="1:114" s="15" customFormat="1" ht="12.5" thickTop="1" thickBot="1" x14ac:dyDescent="0.35">
      <c r="A46" s="41"/>
      <c r="B46" s="42" t="s">
        <v>156</v>
      </c>
      <c r="C46" s="43">
        <f t="shared" ref="C46" si="3">SUM(C8:C45)</f>
        <v>6622973</v>
      </c>
      <c r="D46" s="43">
        <v>0</v>
      </c>
      <c r="E46" s="43">
        <v>0</v>
      </c>
      <c r="F46" s="43">
        <v>133825</v>
      </c>
      <c r="G46" s="43">
        <v>-33561</v>
      </c>
      <c r="H46" s="43">
        <v>17172</v>
      </c>
      <c r="I46" s="43">
        <v>1305</v>
      </c>
      <c r="J46" s="43">
        <v>73410</v>
      </c>
      <c r="K46" s="44">
        <f t="shared" ref="K46" si="4">SUM(K8:K45)</f>
        <v>6430822</v>
      </c>
      <c r="L46" s="45">
        <v>575554</v>
      </c>
      <c r="M46" s="45">
        <v>115901</v>
      </c>
      <c r="N46" s="45">
        <v>35000</v>
      </c>
      <c r="O46" s="45">
        <v>28934</v>
      </c>
      <c r="P46" s="45">
        <v>64723</v>
      </c>
      <c r="Q46" s="45">
        <v>434859</v>
      </c>
      <c r="R46" s="45">
        <v>102658</v>
      </c>
      <c r="S46" s="45">
        <v>91</v>
      </c>
      <c r="T46" s="45">
        <v>81490</v>
      </c>
      <c r="U46" s="45">
        <v>105678</v>
      </c>
      <c r="V46" s="45">
        <v>157867</v>
      </c>
      <c r="W46" s="45">
        <v>10301</v>
      </c>
      <c r="X46" s="45">
        <v>33206</v>
      </c>
      <c r="Y46" s="45">
        <v>168510</v>
      </c>
      <c r="Z46" s="45">
        <v>76049</v>
      </c>
      <c r="AA46" s="45">
        <v>13321</v>
      </c>
      <c r="AB46" s="45">
        <v>74351</v>
      </c>
      <c r="AC46" s="45">
        <v>56966</v>
      </c>
      <c r="AD46" s="45">
        <v>125112</v>
      </c>
      <c r="AE46" s="45">
        <v>73645</v>
      </c>
      <c r="AF46" s="45">
        <v>235895</v>
      </c>
      <c r="AG46" s="45">
        <v>411346</v>
      </c>
      <c r="AH46" s="45">
        <v>383366</v>
      </c>
      <c r="AI46" s="45">
        <v>329455</v>
      </c>
      <c r="AJ46" s="45">
        <v>248592</v>
      </c>
      <c r="AK46" s="45">
        <v>101475</v>
      </c>
      <c r="AL46" s="45">
        <v>195111</v>
      </c>
      <c r="AM46" s="45">
        <v>355024</v>
      </c>
      <c r="AN46" s="45">
        <v>105298</v>
      </c>
      <c r="AO46" s="45">
        <v>199158</v>
      </c>
      <c r="AP46" s="45">
        <v>149696</v>
      </c>
      <c r="AQ46" s="45">
        <v>98163</v>
      </c>
      <c r="AR46" s="45">
        <v>20997</v>
      </c>
      <c r="AS46" s="45">
        <v>77192</v>
      </c>
      <c r="AT46" s="45">
        <v>4319</v>
      </c>
      <c r="AU46" s="45"/>
      <c r="AV46" s="45"/>
      <c r="AW46" s="45">
        <v>0</v>
      </c>
      <c r="AX46" s="45">
        <f t="shared" ref="AX46" si="5">SUM(AX8:AX45)</f>
        <v>5249303</v>
      </c>
      <c r="AY46" s="46">
        <v>0</v>
      </c>
      <c r="AZ46" s="44">
        <v>1181519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47"/>
      <c r="BK46" s="47"/>
      <c r="BL46" s="47"/>
      <c r="DI46" s="106"/>
      <c r="DJ46" s="106"/>
    </row>
    <row r="47" spans="1:114" s="15" customFormat="1" ht="12.5" thickTop="1" thickBot="1" x14ac:dyDescent="0.3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  <c r="BI47" s="47"/>
      <c r="BJ47" s="47"/>
      <c r="BK47" s="47"/>
      <c r="BL47" s="47"/>
      <c r="DI47" s="106"/>
      <c r="DJ47" s="106"/>
    </row>
    <row r="48" spans="1:114" s="15" customFormat="1" ht="12.5" thickTop="1" thickBo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6"/>
      <c r="BK48" s="13"/>
      <c r="BL48" s="13"/>
      <c r="DI48" s="106"/>
      <c r="DJ48" s="106"/>
    </row>
    <row r="49" spans="1:114" s="15" customFormat="1" ht="116" thickTop="1" thickBot="1" x14ac:dyDescent="0.35">
      <c r="A49" s="109" t="s">
        <v>139</v>
      </c>
      <c r="B49" s="110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J49" s="13"/>
      <c r="BK49" s="13"/>
      <c r="BL49" s="13"/>
      <c r="DI49" s="106"/>
      <c r="DJ49" s="106"/>
    </row>
    <row r="50" spans="1:114" s="15" customFormat="1" ht="15" customHeight="1" thickTop="1" x14ac:dyDescent="0.3">
      <c r="A50" s="111"/>
      <c r="B50" s="112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J50" s="13"/>
      <c r="BK50" s="13"/>
      <c r="BL50" s="13"/>
      <c r="DI50" s="106"/>
      <c r="DJ50" s="106"/>
    </row>
    <row r="51" spans="1:114" s="15" customFormat="1" ht="15" customHeight="1" thickBot="1" x14ac:dyDescent="0.35">
      <c r="A51" s="113"/>
      <c r="B51" s="114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63</v>
      </c>
      <c r="M51" s="31" t="s">
        <v>64</v>
      </c>
      <c r="N51" s="31" t="s">
        <v>65</v>
      </c>
      <c r="O51" s="31" t="s">
        <v>66</v>
      </c>
      <c r="P51" s="31" t="s">
        <v>67</v>
      </c>
      <c r="Q51" s="31" t="s">
        <v>68</v>
      </c>
      <c r="R51" s="31" t="s">
        <v>69</v>
      </c>
      <c r="S51" s="31" t="s">
        <v>70</v>
      </c>
      <c r="T51" s="31" t="s">
        <v>71</v>
      </c>
      <c r="U51" s="31" t="s">
        <v>72</v>
      </c>
      <c r="V51" s="31" t="s">
        <v>73</v>
      </c>
      <c r="W51" s="31" t="s">
        <v>74</v>
      </c>
      <c r="X51" s="31" t="s">
        <v>75</v>
      </c>
      <c r="Y51" s="31" t="s">
        <v>76</v>
      </c>
      <c r="Z51" s="31" t="s">
        <v>77</v>
      </c>
      <c r="AA51" s="31" t="s">
        <v>78</v>
      </c>
      <c r="AB51" s="31" t="s">
        <v>79</v>
      </c>
      <c r="AC51" s="31" t="s">
        <v>80</v>
      </c>
      <c r="AD51" s="31" t="s">
        <v>81</v>
      </c>
      <c r="AE51" s="31" t="s">
        <v>82</v>
      </c>
      <c r="AF51" s="31" t="s">
        <v>83</v>
      </c>
      <c r="AG51" s="31" t="s">
        <v>84</v>
      </c>
      <c r="AH51" s="31" t="s">
        <v>85</v>
      </c>
      <c r="AI51" s="31" t="s">
        <v>86</v>
      </c>
      <c r="AJ51" s="31" t="s">
        <v>87</v>
      </c>
      <c r="AK51" s="31" t="s">
        <v>88</v>
      </c>
      <c r="AL51" s="31" t="s">
        <v>89</v>
      </c>
      <c r="AM51" s="31" t="s">
        <v>90</v>
      </c>
      <c r="AN51" s="31" t="s">
        <v>91</v>
      </c>
      <c r="AO51" s="31" t="s">
        <v>92</v>
      </c>
      <c r="AP51" s="31" t="s">
        <v>93</v>
      </c>
      <c r="AQ51" s="31" t="s">
        <v>94</v>
      </c>
      <c r="AR51" s="31" t="s">
        <v>95</v>
      </c>
      <c r="AS51" s="31" t="s">
        <v>96</v>
      </c>
      <c r="AT51" s="31" t="s">
        <v>97</v>
      </c>
      <c r="AU51" s="31" t="s">
        <v>98</v>
      </c>
      <c r="AV51" s="31" t="s">
        <v>99</v>
      </c>
      <c r="AW51" s="31" t="s">
        <v>100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J51" s="13"/>
      <c r="BK51" s="13"/>
      <c r="BL51" s="13"/>
      <c r="DI51" s="106"/>
      <c r="DJ51" s="106"/>
    </row>
    <row r="52" spans="1:114" s="15" customFormat="1" ht="12" thickTop="1" x14ac:dyDescent="0.3">
      <c r="A52" s="6" t="s">
        <v>63</v>
      </c>
      <c r="B52" s="10" t="s">
        <v>101</v>
      </c>
      <c r="C52" s="35">
        <f>+AX52+AY52+AZ52+BA52+BG52+BH52+BI52</f>
        <v>678919</v>
      </c>
      <c r="D52" s="107"/>
      <c r="E52" s="107"/>
      <c r="F52" s="107"/>
      <c r="G52" s="107"/>
      <c r="H52" s="107"/>
      <c r="I52" s="107"/>
      <c r="J52" s="107"/>
      <c r="K52" s="107"/>
      <c r="L52" s="37">
        <v>115143</v>
      </c>
      <c r="M52" s="35">
        <v>41394</v>
      </c>
      <c r="N52" s="35">
        <v>204</v>
      </c>
      <c r="O52" s="35">
        <v>0</v>
      </c>
      <c r="P52" s="35">
        <v>0</v>
      </c>
      <c r="Q52" s="35">
        <v>124149</v>
      </c>
      <c r="R52" s="35">
        <v>4483</v>
      </c>
      <c r="S52" s="35">
        <v>0</v>
      </c>
      <c r="T52" s="35">
        <v>1642</v>
      </c>
      <c r="U52" s="35">
        <v>0</v>
      </c>
      <c r="V52" s="35">
        <v>134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39338</v>
      </c>
      <c r="AJ52" s="35">
        <v>0</v>
      </c>
      <c r="AK52" s="35">
        <v>0</v>
      </c>
      <c r="AL52" s="35">
        <v>0</v>
      </c>
      <c r="AM52" s="35">
        <v>3</v>
      </c>
      <c r="AN52" s="35">
        <v>0</v>
      </c>
      <c r="AO52" s="35">
        <v>0</v>
      </c>
      <c r="AP52" s="35">
        <v>5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5">
        <f>+SUM(L52:AW52)</f>
        <v>326495</v>
      </c>
      <c r="AY52" s="56"/>
      <c r="AZ52" s="38">
        <v>55756</v>
      </c>
      <c r="BA52" s="76">
        <f t="shared" ref="BA52:BA89" si="6">BB52+BE52+BF52</f>
        <v>304197</v>
      </c>
      <c r="BB52" s="37">
        <f t="shared" ref="BB52:BB89" si="7">SUM(BC52:BD52)</f>
        <v>304197</v>
      </c>
      <c r="BC52" s="74">
        <v>115557</v>
      </c>
      <c r="BD52" s="36">
        <v>188640</v>
      </c>
      <c r="BE52" s="77">
        <v>0</v>
      </c>
      <c r="BF52" s="77">
        <v>0</v>
      </c>
      <c r="BG52" s="36">
        <v>0</v>
      </c>
      <c r="BH52" s="78">
        <v>-7529</v>
      </c>
      <c r="BI52" s="56"/>
      <c r="BJ52" s="13"/>
      <c r="BK52" s="13"/>
      <c r="BL52" s="13"/>
      <c r="DI52" s="106"/>
      <c r="DJ52" s="106"/>
    </row>
    <row r="53" spans="1:114" s="15" customFormat="1" x14ac:dyDescent="0.3">
      <c r="A53" s="6" t="s">
        <v>64</v>
      </c>
      <c r="B53" s="10" t="s">
        <v>102</v>
      </c>
      <c r="C53" s="35">
        <f t="shared" ref="C53:C89" si="8">+AX53+AY53+AZ53+BA53+BG53+BH53+BI53</f>
        <v>133363</v>
      </c>
      <c r="D53" s="107"/>
      <c r="E53" s="107"/>
      <c r="F53" s="107"/>
      <c r="G53" s="107"/>
      <c r="H53" s="107"/>
      <c r="I53" s="107"/>
      <c r="J53" s="107"/>
      <c r="K53" s="107"/>
      <c r="L53" s="37">
        <v>437</v>
      </c>
      <c r="M53" s="35">
        <v>1975</v>
      </c>
      <c r="N53" s="35">
        <v>0</v>
      </c>
      <c r="O53" s="35">
        <v>0</v>
      </c>
      <c r="P53" s="35">
        <v>0</v>
      </c>
      <c r="Q53" s="35">
        <v>32925</v>
      </c>
      <c r="R53" s="35">
        <v>0</v>
      </c>
      <c r="S53" s="35">
        <v>0</v>
      </c>
      <c r="T53" s="35">
        <v>12</v>
      </c>
      <c r="U53" s="35">
        <v>0</v>
      </c>
      <c r="V53" s="35">
        <v>0</v>
      </c>
      <c r="W53" s="35">
        <v>13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44937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5">
        <f t="shared" ref="AX53:AX89" si="9">+SUM(L53:AW53)</f>
        <v>80299</v>
      </c>
      <c r="AY53" s="56"/>
      <c r="AZ53" s="38">
        <v>1113</v>
      </c>
      <c r="BA53" s="76">
        <f t="shared" si="6"/>
        <v>46660</v>
      </c>
      <c r="BB53" s="37">
        <f t="shared" si="7"/>
        <v>46660</v>
      </c>
      <c r="BC53" s="74">
        <v>10451</v>
      </c>
      <c r="BD53" s="36">
        <v>36209</v>
      </c>
      <c r="BE53" s="77">
        <v>0</v>
      </c>
      <c r="BF53" s="77">
        <v>0</v>
      </c>
      <c r="BG53" s="36">
        <v>2789</v>
      </c>
      <c r="BH53" s="78">
        <v>2502</v>
      </c>
      <c r="BI53" s="56"/>
      <c r="BJ53" s="13"/>
      <c r="BK53" s="13"/>
      <c r="BL53" s="13"/>
      <c r="DI53" s="106"/>
      <c r="DJ53" s="106"/>
    </row>
    <row r="54" spans="1:114" s="15" customFormat="1" x14ac:dyDescent="0.3">
      <c r="A54" s="6" t="s">
        <v>65</v>
      </c>
      <c r="B54" s="10" t="s">
        <v>103</v>
      </c>
      <c r="C54" s="35">
        <f t="shared" si="8"/>
        <v>40864</v>
      </c>
      <c r="D54" s="107"/>
      <c r="E54" s="107"/>
      <c r="F54" s="107"/>
      <c r="G54" s="107"/>
      <c r="H54" s="107"/>
      <c r="I54" s="107"/>
      <c r="J54" s="107"/>
      <c r="K54" s="107"/>
      <c r="L54" s="37">
        <v>0</v>
      </c>
      <c r="M54" s="35">
        <v>122</v>
      </c>
      <c r="N54" s="35">
        <v>526</v>
      </c>
      <c r="O54" s="35">
        <v>0</v>
      </c>
      <c r="P54" s="35">
        <v>0</v>
      </c>
      <c r="Q54" s="35">
        <v>376</v>
      </c>
      <c r="R54" s="35">
        <v>218</v>
      </c>
      <c r="S54" s="35">
        <v>0</v>
      </c>
      <c r="T54" s="35">
        <v>0</v>
      </c>
      <c r="U54" s="35">
        <v>10847</v>
      </c>
      <c r="V54" s="35">
        <v>3</v>
      </c>
      <c r="W54" s="35">
        <v>30</v>
      </c>
      <c r="X54" s="35">
        <v>0</v>
      </c>
      <c r="Y54" s="35">
        <v>0</v>
      </c>
      <c r="Z54" s="35">
        <v>32</v>
      </c>
      <c r="AA54" s="35">
        <v>0</v>
      </c>
      <c r="AB54" s="35">
        <v>657</v>
      </c>
      <c r="AC54" s="35">
        <v>0</v>
      </c>
      <c r="AD54" s="35">
        <v>0</v>
      </c>
      <c r="AE54" s="35">
        <v>0</v>
      </c>
      <c r="AF54" s="35">
        <v>724</v>
      </c>
      <c r="AG54" s="35">
        <v>0</v>
      </c>
      <c r="AH54" s="35">
        <v>0</v>
      </c>
      <c r="AI54" s="35">
        <v>662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5">
        <f t="shared" si="9"/>
        <v>14197</v>
      </c>
      <c r="AY54" s="56"/>
      <c r="AZ54" s="38">
        <v>949</v>
      </c>
      <c r="BA54" s="76">
        <f t="shared" si="6"/>
        <v>26334</v>
      </c>
      <c r="BB54" s="37">
        <f t="shared" si="7"/>
        <v>26334</v>
      </c>
      <c r="BC54" s="74">
        <v>2021</v>
      </c>
      <c r="BD54" s="36">
        <v>24313</v>
      </c>
      <c r="BE54" s="77">
        <v>0</v>
      </c>
      <c r="BF54" s="77">
        <v>0</v>
      </c>
      <c r="BG54" s="36">
        <v>0</v>
      </c>
      <c r="BH54" s="78">
        <v>-616</v>
      </c>
      <c r="BI54" s="56"/>
      <c r="BJ54" s="13"/>
      <c r="BK54" s="13"/>
      <c r="BL54" s="13"/>
      <c r="DI54" s="106"/>
      <c r="DJ54" s="106"/>
    </row>
    <row r="55" spans="1:114" s="15" customFormat="1" x14ac:dyDescent="0.3">
      <c r="A55" s="6" t="s">
        <v>66</v>
      </c>
      <c r="B55" s="10" t="s">
        <v>104</v>
      </c>
      <c r="C55" s="35">
        <f t="shared" si="8"/>
        <v>34736</v>
      </c>
      <c r="D55" s="107"/>
      <c r="E55" s="107"/>
      <c r="F55" s="107"/>
      <c r="G55" s="107"/>
      <c r="H55" s="107"/>
      <c r="I55" s="107"/>
      <c r="J55" s="107"/>
      <c r="K55" s="107"/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23133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6225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5">
        <f t="shared" si="9"/>
        <v>29358</v>
      </c>
      <c r="AY55" s="56"/>
      <c r="AZ55" s="38">
        <v>106</v>
      </c>
      <c r="BA55" s="76">
        <f t="shared" si="6"/>
        <v>5272</v>
      </c>
      <c r="BB55" s="37">
        <f t="shared" si="7"/>
        <v>5272</v>
      </c>
      <c r="BC55" s="74">
        <v>1137</v>
      </c>
      <c r="BD55" s="36">
        <v>4135</v>
      </c>
      <c r="BE55" s="77">
        <v>0</v>
      </c>
      <c r="BF55" s="77">
        <v>0</v>
      </c>
      <c r="BG55" s="36">
        <v>0</v>
      </c>
      <c r="BH55" s="78">
        <v>0</v>
      </c>
      <c r="BI55" s="56"/>
      <c r="BJ55" s="13"/>
      <c r="BK55" s="13"/>
      <c r="BL55" s="13"/>
      <c r="DI55" s="106"/>
      <c r="DJ55" s="106"/>
    </row>
    <row r="56" spans="1:114" s="15" customFormat="1" x14ac:dyDescent="0.3">
      <c r="A56" s="6" t="s">
        <v>67</v>
      </c>
      <c r="B56" s="10" t="s">
        <v>105</v>
      </c>
      <c r="C56" s="35">
        <f t="shared" si="8"/>
        <v>95566</v>
      </c>
      <c r="D56" s="107"/>
      <c r="E56" s="107"/>
      <c r="F56" s="107"/>
      <c r="G56" s="107"/>
      <c r="H56" s="107"/>
      <c r="I56" s="107"/>
      <c r="J56" s="107"/>
      <c r="K56" s="107"/>
      <c r="L56" s="37">
        <v>0</v>
      </c>
      <c r="M56" s="35">
        <v>0</v>
      </c>
      <c r="N56" s="35">
        <v>0</v>
      </c>
      <c r="O56" s="35">
        <v>0</v>
      </c>
      <c r="P56" s="35">
        <v>1842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4380</v>
      </c>
      <c r="Z56" s="35">
        <v>1147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34339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5">
        <f t="shared" si="9"/>
        <v>41708</v>
      </c>
      <c r="AY56" s="56"/>
      <c r="AZ56" s="38">
        <v>46673</v>
      </c>
      <c r="BA56" s="76">
        <f t="shared" si="6"/>
        <v>518</v>
      </c>
      <c r="BB56" s="37">
        <f t="shared" si="7"/>
        <v>518</v>
      </c>
      <c r="BC56" s="74">
        <v>0</v>
      </c>
      <c r="BD56" s="36">
        <v>518</v>
      </c>
      <c r="BE56" s="77">
        <v>0</v>
      </c>
      <c r="BF56" s="77">
        <v>0</v>
      </c>
      <c r="BG56" s="36">
        <v>0</v>
      </c>
      <c r="BH56" s="78">
        <v>6667</v>
      </c>
      <c r="BI56" s="56"/>
      <c r="BJ56" s="13"/>
      <c r="BK56" s="13"/>
      <c r="BL56" s="13"/>
      <c r="DI56" s="106"/>
      <c r="DJ56" s="106"/>
    </row>
    <row r="57" spans="1:114" s="15" customFormat="1" x14ac:dyDescent="0.3">
      <c r="A57" s="6" t="s">
        <v>68</v>
      </c>
      <c r="B57" s="10" t="s">
        <v>106</v>
      </c>
      <c r="C57" s="35">
        <f t="shared" si="8"/>
        <v>616634</v>
      </c>
      <c r="D57" s="107"/>
      <c r="E57" s="107"/>
      <c r="F57" s="107"/>
      <c r="G57" s="107"/>
      <c r="H57" s="107"/>
      <c r="I57" s="107"/>
      <c r="J57" s="107"/>
      <c r="K57" s="107"/>
      <c r="L57" s="37">
        <v>0</v>
      </c>
      <c r="M57" s="35">
        <v>16314</v>
      </c>
      <c r="N57" s="35">
        <v>0</v>
      </c>
      <c r="O57" s="35">
        <v>1868</v>
      </c>
      <c r="P57" s="35">
        <v>0</v>
      </c>
      <c r="Q57" s="35">
        <v>132068</v>
      </c>
      <c r="R57" s="35">
        <v>13656</v>
      </c>
      <c r="S57" s="35">
        <v>0</v>
      </c>
      <c r="T57" s="35">
        <v>579</v>
      </c>
      <c r="U57" s="35">
        <v>0</v>
      </c>
      <c r="V57" s="35">
        <v>5930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98948</v>
      </c>
      <c r="AJ57" s="35">
        <v>0</v>
      </c>
      <c r="AK57" s="35">
        <v>0</v>
      </c>
      <c r="AL57" s="35">
        <v>0</v>
      </c>
      <c r="AM57" s="35">
        <v>1</v>
      </c>
      <c r="AN57" s="35">
        <v>201</v>
      </c>
      <c r="AO57" s="35">
        <v>0</v>
      </c>
      <c r="AP57" s="35">
        <v>22</v>
      </c>
      <c r="AQ57" s="35">
        <v>1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5">
        <f t="shared" si="9"/>
        <v>269590</v>
      </c>
      <c r="AY57" s="56"/>
      <c r="AZ57" s="38">
        <v>26172</v>
      </c>
      <c r="BA57" s="76">
        <f t="shared" si="6"/>
        <v>282479</v>
      </c>
      <c r="BB57" s="37">
        <f t="shared" si="7"/>
        <v>282479</v>
      </c>
      <c r="BC57" s="74">
        <v>37259</v>
      </c>
      <c r="BD57" s="36">
        <v>245220</v>
      </c>
      <c r="BE57" s="77">
        <v>0</v>
      </c>
      <c r="BF57" s="77">
        <v>0</v>
      </c>
      <c r="BG57" s="36">
        <v>0</v>
      </c>
      <c r="BH57" s="78">
        <v>38393</v>
      </c>
      <c r="BI57" s="56"/>
      <c r="BJ57" s="13"/>
      <c r="BK57" s="13"/>
      <c r="BL57" s="13"/>
      <c r="DI57" s="106"/>
      <c r="DJ57" s="106"/>
    </row>
    <row r="58" spans="1:114" s="15" customFormat="1" x14ac:dyDescent="0.3">
      <c r="A58" s="6" t="s">
        <v>69</v>
      </c>
      <c r="B58" s="10" t="s">
        <v>107</v>
      </c>
      <c r="C58" s="35">
        <f t="shared" si="8"/>
        <v>129858</v>
      </c>
      <c r="D58" s="107"/>
      <c r="E58" s="107"/>
      <c r="F58" s="107"/>
      <c r="G58" s="107"/>
      <c r="H58" s="107"/>
      <c r="I58" s="107"/>
      <c r="J58" s="107"/>
      <c r="K58" s="107"/>
      <c r="L58" s="37">
        <v>0</v>
      </c>
      <c r="M58" s="35">
        <v>0</v>
      </c>
      <c r="N58" s="35">
        <v>0</v>
      </c>
      <c r="O58" s="35">
        <v>0</v>
      </c>
      <c r="P58" s="35">
        <v>25</v>
      </c>
      <c r="Q58" s="35">
        <v>445</v>
      </c>
      <c r="R58" s="35">
        <v>11533</v>
      </c>
      <c r="S58" s="35">
        <v>0</v>
      </c>
      <c r="T58" s="35">
        <v>145</v>
      </c>
      <c r="U58" s="35">
        <v>87</v>
      </c>
      <c r="V58" s="35">
        <v>15</v>
      </c>
      <c r="W58" s="35">
        <v>5</v>
      </c>
      <c r="X58" s="35">
        <v>1</v>
      </c>
      <c r="Y58" s="35">
        <v>1</v>
      </c>
      <c r="Z58" s="35">
        <v>8</v>
      </c>
      <c r="AA58" s="35">
        <v>3</v>
      </c>
      <c r="AB58" s="35">
        <v>18</v>
      </c>
      <c r="AC58" s="35">
        <v>1</v>
      </c>
      <c r="AD58" s="35">
        <v>9</v>
      </c>
      <c r="AE58" s="35">
        <v>59</v>
      </c>
      <c r="AF58" s="35">
        <v>18</v>
      </c>
      <c r="AG58" s="35">
        <v>807</v>
      </c>
      <c r="AH58" s="35">
        <v>284</v>
      </c>
      <c r="AI58" s="35">
        <v>63416</v>
      </c>
      <c r="AJ58" s="35">
        <v>244</v>
      </c>
      <c r="AK58" s="35">
        <v>9</v>
      </c>
      <c r="AL58" s="35">
        <v>240</v>
      </c>
      <c r="AM58" s="35">
        <v>778</v>
      </c>
      <c r="AN58" s="35">
        <v>520</v>
      </c>
      <c r="AO58" s="35">
        <v>167</v>
      </c>
      <c r="AP58" s="35">
        <v>866</v>
      </c>
      <c r="AQ58" s="35">
        <v>22</v>
      </c>
      <c r="AR58" s="35">
        <v>587</v>
      </c>
      <c r="AS58" s="35">
        <v>463</v>
      </c>
      <c r="AT58" s="35">
        <v>0</v>
      </c>
      <c r="AU58" s="35"/>
      <c r="AV58" s="35"/>
      <c r="AW58" s="35">
        <v>0</v>
      </c>
      <c r="AX58" s="75">
        <f t="shared" si="9"/>
        <v>80776</v>
      </c>
      <c r="AY58" s="56"/>
      <c r="AZ58" s="38">
        <v>19024</v>
      </c>
      <c r="BA58" s="76">
        <f t="shared" si="6"/>
        <v>34067</v>
      </c>
      <c r="BB58" s="37">
        <f t="shared" si="7"/>
        <v>34067</v>
      </c>
      <c r="BC58" s="74">
        <v>2445</v>
      </c>
      <c r="BD58" s="36">
        <v>31622</v>
      </c>
      <c r="BE58" s="77">
        <v>0</v>
      </c>
      <c r="BF58" s="77">
        <v>0</v>
      </c>
      <c r="BG58" s="36">
        <v>0</v>
      </c>
      <c r="BH58" s="78">
        <v>-4009</v>
      </c>
      <c r="BI58" s="56"/>
      <c r="BJ58" s="13"/>
      <c r="BK58" s="13"/>
      <c r="BL58" s="13"/>
      <c r="DI58" s="106"/>
      <c r="DJ58" s="106"/>
    </row>
    <row r="59" spans="1:114" s="15" customFormat="1" x14ac:dyDescent="0.3">
      <c r="A59" s="6" t="s">
        <v>70</v>
      </c>
      <c r="B59" s="10" t="s">
        <v>108</v>
      </c>
      <c r="C59" s="35">
        <f t="shared" si="8"/>
        <v>11465</v>
      </c>
      <c r="D59" s="107"/>
      <c r="E59" s="107"/>
      <c r="F59" s="107"/>
      <c r="G59" s="107"/>
      <c r="H59" s="107"/>
      <c r="I59" s="107"/>
      <c r="J59" s="107"/>
      <c r="K59" s="107"/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5">
        <f t="shared" si="9"/>
        <v>0</v>
      </c>
      <c r="AY59" s="56"/>
      <c r="AZ59" s="38">
        <v>5086</v>
      </c>
      <c r="BA59" s="76">
        <f t="shared" si="6"/>
        <v>10687</v>
      </c>
      <c r="BB59" s="37">
        <f t="shared" si="7"/>
        <v>10687</v>
      </c>
      <c r="BC59" s="74">
        <v>38</v>
      </c>
      <c r="BD59" s="36">
        <v>10649</v>
      </c>
      <c r="BE59" s="77">
        <v>0</v>
      </c>
      <c r="BF59" s="77">
        <v>0</v>
      </c>
      <c r="BG59" s="36">
        <v>0</v>
      </c>
      <c r="BH59" s="78">
        <v>-4308</v>
      </c>
      <c r="BI59" s="56"/>
      <c r="BJ59" s="13"/>
      <c r="BK59" s="13"/>
      <c r="BL59" s="13"/>
      <c r="DI59" s="106"/>
      <c r="DJ59" s="106"/>
    </row>
    <row r="60" spans="1:114" s="15" customFormat="1" x14ac:dyDescent="0.3">
      <c r="A60" s="6" t="s">
        <v>71</v>
      </c>
      <c r="B60" s="10" t="s">
        <v>109</v>
      </c>
      <c r="C60" s="35">
        <f t="shared" si="8"/>
        <v>232831</v>
      </c>
      <c r="D60" s="107"/>
      <c r="E60" s="107"/>
      <c r="F60" s="107"/>
      <c r="G60" s="107"/>
      <c r="H60" s="107"/>
      <c r="I60" s="107"/>
      <c r="J60" s="107"/>
      <c r="K60" s="107"/>
      <c r="L60" s="37">
        <v>0</v>
      </c>
      <c r="M60" s="35">
        <v>0</v>
      </c>
      <c r="N60" s="35">
        <v>0</v>
      </c>
      <c r="O60" s="35">
        <v>0</v>
      </c>
      <c r="P60" s="35">
        <v>8</v>
      </c>
      <c r="Q60" s="35">
        <v>0</v>
      </c>
      <c r="R60" s="35">
        <v>0</v>
      </c>
      <c r="S60" s="35">
        <v>0</v>
      </c>
      <c r="T60" s="35">
        <v>49508</v>
      </c>
      <c r="U60" s="35">
        <v>0</v>
      </c>
      <c r="V60" s="35">
        <v>616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1944</v>
      </c>
      <c r="AC60" s="35">
        <v>59</v>
      </c>
      <c r="AD60" s="35">
        <v>0</v>
      </c>
      <c r="AE60" s="35">
        <v>0</v>
      </c>
      <c r="AF60" s="35">
        <v>5</v>
      </c>
      <c r="AG60" s="35">
        <v>1757</v>
      </c>
      <c r="AH60" s="35">
        <v>0</v>
      </c>
      <c r="AI60" s="35">
        <v>1560</v>
      </c>
      <c r="AJ60" s="35">
        <v>329</v>
      </c>
      <c r="AK60" s="35">
        <v>0</v>
      </c>
      <c r="AL60" s="35">
        <v>1</v>
      </c>
      <c r="AM60" s="35">
        <v>1955</v>
      </c>
      <c r="AN60" s="35">
        <v>1947</v>
      </c>
      <c r="AO60" s="35">
        <v>1616</v>
      </c>
      <c r="AP60" s="35">
        <v>44</v>
      </c>
      <c r="AQ60" s="35">
        <v>5194</v>
      </c>
      <c r="AR60" s="35">
        <v>285</v>
      </c>
      <c r="AS60" s="35">
        <v>2035</v>
      </c>
      <c r="AT60" s="35">
        <v>0</v>
      </c>
      <c r="AU60" s="35"/>
      <c r="AV60" s="35"/>
      <c r="AW60" s="35">
        <v>0</v>
      </c>
      <c r="AX60" s="75">
        <f t="shared" si="9"/>
        <v>68863</v>
      </c>
      <c r="AY60" s="56"/>
      <c r="AZ60" s="38">
        <v>41236</v>
      </c>
      <c r="BA60" s="76">
        <f t="shared" si="6"/>
        <v>126212</v>
      </c>
      <c r="BB60" s="37">
        <f t="shared" si="7"/>
        <v>126212</v>
      </c>
      <c r="BC60" s="74">
        <v>553</v>
      </c>
      <c r="BD60" s="36">
        <v>125659</v>
      </c>
      <c r="BE60" s="77">
        <v>0</v>
      </c>
      <c r="BF60" s="77">
        <v>0</v>
      </c>
      <c r="BG60" s="36">
        <v>0</v>
      </c>
      <c r="BH60" s="78">
        <v>-3480</v>
      </c>
      <c r="BI60" s="56"/>
      <c r="BJ60" s="13"/>
      <c r="BK60" s="13"/>
      <c r="BL60" s="13"/>
      <c r="DI60" s="106"/>
      <c r="DJ60" s="106"/>
    </row>
    <row r="61" spans="1:114" s="15" customFormat="1" x14ac:dyDescent="0.3">
      <c r="A61" s="6" t="s">
        <v>72</v>
      </c>
      <c r="B61" s="10" t="s">
        <v>110</v>
      </c>
      <c r="C61" s="35">
        <f t="shared" si="8"/>
        <v>149331</v>
      </c>
      <c r="D61" s="107"/>
      <c r="E61" s="107"/>
      <c r="F61" s="107"/>
      <c r="G61" s="107"/>
      <c r="H61" s="107"/>
      <c r="I61" s="107"/>
      <c r="J61" s="107"/>
      <c r="K61" s="107"/>
      <c r="L61" s="37">
        <v>41</v>
      </c>
      <c r="M61" s="35">
        <v>90</v>
      </c>
      <c r="N61" s="35">
        <v>4</v>
      </c>
      <c r="O61" s="35">
        <v>11</v>
      </c>
      <c r="P61" s="35">
        <v>2043</v>
      </c>
      <c r="Q61" s="35">
        <v>731</v>
      </c>
      <c r="R61" s="35">
        <v>1621</v>
      </c>
      <c r="S61" s="35">
        <v>0</v>
      </c>
      <c r="T61" s="35">
        <v>8</v>
      </c>
      <c r="U61" s="35">
        <v>21986</v>
      </c>
      <c r="V61" s="35">
        <v>262</v>
      </c>
      <c r="W61" s="35">
        <v>20</v>
      </c>
      <c r="X61" s="35">
        <v>116</v>
      </c>
      <c r="Y61" s="35">
        <v>5293</v>
      </c>
      <c r="Z61" s="35">
        <v>336</v>
      </c>
      <c r="AA61" s="35">
        <v>3</v>
      </c>
      <c r="AB61" s="35">
        <v>20194</v>
      </c>
      <c r="AC61" s="35">
        <v>779</v>
      </c>
      <c r="AD61" s="35">
        <v>94</v>
      </c>
      <c r="AE61" s="35">
        <v>347</v>
      </c>
      <c r="AF61" s="35">
        <v>16207</v>
      </c>
      <c r="AG61" s="35">
        <v>1619</v>
      </c>
      <c r="AH61" s="35">
        <v>1416</v>
      </c>
      <c r="AI61" s="35">
        <v>526</v>
      </c>
      <c r="AJ61" s="35">
        <v>17414</v>
      </c>
      <c r="AK61" s="35">
        <v>936</v>
      </c>
      <c r="AL61" s="35">
        <v>1565</v>
      </c>
      <c r="AM61" s="35">
        <v>20606</v>
      </c>
      <c r="AN61" s="35">
        <v>2086</v>
      </c>
      <c r="AO61" s="35">
        <v>4674</v>
      </c>
      <c r="AP61" s="35">
        <v>6264</v>
      </c>
      <c r="AQ61" s="35">
        <v>3438</v>
      </c>
      <c r="AR61" s="35">
        <v>154</v>
      </c>
      <c r="AS61" s="35">
        <v>1898</v>
      </c>
      <c r="AT61" s="35">
        <v>0</v>
      </c>
      <c r="AU61" s="35"/>
      <c r="AV61" s="35"/>
      <c r="AW61" s="35">
        <v>0</v>
      </c>
      <c r="AX61" s="75">
        <f t="shared" si="9"/>
        <v>132782</v>
      </c>
      <c r="AY61" s="56"/>
      <c r="AZ61" s="38">
        <v>12536</v>
      </c>
      <c r="BA61" s="76">
        <f t="shared" si="6"/>
        <v>20731</v>
      </c>
      <c r="BB61" s="37">
        <f t="shared" si="7"/>
        <v>20731</v>
      </c>
      <c r="BC61" s="74">
        <v>0</v>
      </c>
      <c r="BD61" s="36">
        <v>20731</v>
      </c>
      <c r="BE61" s="77">
        <v>0</v>
      </c>
      <c r="BF61" s="77">
        <v>0</v>
      </c>
      <c r="BG61" s="36">
        <v>0</v>
      </c>
      <c r="BH61" s="78">
        <v>-16718</v>
      </c>
      <c r="BI61" s="56"/>
      <c r="BJ61" s="13"/>
      <c r="BK61" s="13"/>
      <c r="BL61" s="13"/>
      <c r="DI61" s="106"/>
      <c r="DJ61" s="106"/>
    </row>
    <row r="62" spans="1:114" s="15" customFormat="1" x14ac:dyDescent="0.3">
      <c r="A62" s="6" t="s">
        <v>73</v>
      </c>
      <c r="B62" s="10" t="s">
        <v>111</v>
      </c>
      <c r="C62" s="35">
        <f t="shared" si="8"/>
        <v>609504</v>
      </c>
      <c r="D62" s="107"/>
      <c r="E62" s="107"/>
      <c r="F62" s="107"/>
      <c r="G62" s="107"/>
      <c r="H62" s="107"/>
      <c r="I62" s="107"/>
      <c r="J62" s="107"/>
      <c r="K62" s="107"/>
      <c r="L62" s="37">
        <v>41540</v>
      </c>
      <c r="M62" s="35">
        <v>910</v>
      </c>
      <c r="N62" s="35">
        <v>1190</v>
      </c>
      <c r="O62" s="35">
        <v>241</v>
      </c>
      <c r="P62" s="35">
        <v>6547</v>
      </c>
      <c r="Q62" s="35">
        <v>3352</v>
      </c>
      <c r="R62" s="35">
        <v>1748</v>
      </c>
      <c r="S62" s="35">
        <v>0</v>
      </c>
      <c r="T62" s="35">
        <v>958</v>
      </c>
      <c r="U62" s="35">
        <v>11777</v>
      </c>
      <c r="V62" s="35">
        <v>71210</v>
      </c>
      <c r="W62" s="35">
        <v>2497</v>
      </c>
      <c r="X62" s="35">
        <v>21497</v>
      </c>
      <c r="Y62" s="35">
        <v>11397</v>
      </c>
      <c r="Z62" s="35">
        <v>1338</v>
      </c>
      <c r="AA62" s="35">
        <v>180</v>
      </c>
      <c r="AB62" s="35">
        <v>15083</v>
      </c>
      <c r="AC62" s="35">
        <v>3036</v>
      </c>
      <c r="AD62" s="35">
        <v>37396</v>
      </c>
      <c r="AE62" s="35">
        <v>3363</v>
      </c>
      <c r="AF62" s="35">
        <v>10925</v>
      </c>
      <c r="AG62" s="35">
        <v>12802</v>
      </c>
      <c r="AH62" s="35">
        <v>130743</v>
      </c>
      <c r="AI62" s="35">
        <v>4671</v>
      </c>
      <c r="AJ62" s="35">
        <v>4020</v>
      </c>
      <c r="AK62" s="35">
        <v>1015</v>
      </c>
      <c r="AL62" s="35">
        <v>409</v>
      </c>
      <c r="AM62" s="35">
        <v>9295</v>
      </c>
      <c r="AN62" s="35">
        <v>8491</v>
      </c>
      <c r="AO62" s="35">
        <v>21793</v>
      </c>
      <c r="AP62" s="35">
        <v>2756</v>
      </c>
      <c r="AQ62" s="35">
        <v>1714</v>
      </c>
      <c r="AR62" s="35">
        <v>215</v>
      </c>
      <c r="AS62" s="35">
        <v>7039</v>
      </c>
      <c r="AT62" s="35">
        <v>0</v>
      </c>
      <c r="AU62" s="35"/>
      <c r="AV62" s="35"/>
      <c r="AW62" s="35">
        <v>0</v>
      </c>
      <c r="AX62" s="75">
        <f t="shared" si="9"/>
        <v>451148</v>
      </c>
      <c r="AY62" s="56"/>
      <c r="AZ62" s="38">
        <v>117161</v>
      </c>
      <c r="BA62" s="76">
        <f t="shared" si="6"/>
        <v>74261</v>
      </c>
      <c r="BB62" s="37">
        <f t="shared" si="7"/>
        <v>74261</v>
      </c>
      <c r="BC62" s="74">
        <v>190</v>
      </c>
      <c r="BD62" s="36">
        <v>74071</v>
      </c>
      <c r="BE62" s="77">
        <v>0</v>
      </c>
      <c r="BF62" s="77">
        <v>0</v>
      </c>
      <c r="BG62" s="36">
        <v>0</v>
      </c>
      <c r="BH62" s="78">
        <v>-33066</v>
      </c>
      <c r="BI62" s="56"/>
      <c r="BJ62" s="13"/>
      <c r="BK62" s="13"/>
      <c r="BL62" s="13"/>
      <c r="DI62" s="106"/>
      <c r="DJ62" s="106"/>
    </row>
    <row r="63" spans="1:114" s="15" customFormat="1" x14ac:dyDescent="0.3">
      <c r="A63" s="6" t="s">
        <v>74</v>
      </c>
      <c r="B63" s="10" t="s">
        <v>112</v>
      </c>
      <c r="C63" s="35">
        <f t="shared" si="8"/>
        <v>60152</v>
      </c>
      <c r="D63" s="107"/>
      <c r="E63" s="107"/>
      <c r="F63" s="107"/>
      <c r="G63" s="107"/>
      <c r="H63" s="107"/>
      <c r="I63" s="107"/>
      <c r="J63" s="107"/>
      <c r="K63" s="107"/>
      <c r="L63" s="37">
        <v>0</v>
      </c>
      <c r="M63" s="35">
        <v>16</v>
      </c>
      <c r="N63" s="35">
        <v>0</v>
      </c>
      <c r="O63" s="35">
        <v>0</v>
      </c>
      <c r="P63" s="35">
        <v>0</v>
      </c>
      <c r="Q63" s="35">
        <v>278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19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32</v>
      </c>
      <c r="AD63" s="35">
        <v>62</v>
      </c>
      <c r="AE63" s="35">
        <v>74</v>
      </c>
      <c r="AF63" s="35">
        <v>188</v>
      </c>
      <c r="AG63" s="35">
        <v>0</v>
      </c>
      <c r="AH63" s="35">
        <v>0</v>
      </c>
      <c r="AI63" s="35">
        <v>440</v>
      </c>
      <c r="AJ63" s="35">
        <v>29</v>
      </c>
      <c r="AK63" s="35">
        <v>0</v>
      </c>
      <c r="AL63" s="35">
        <v>0</v>
      </c>
      <c r="AM63" s="35">
        <v>889</v>
      </c>
      <c r="AN63" s="35">
        <v>74</v>
      </c>
      <c r="AO63" s="35">
        <v>285</v>
      </c>
      <c r="AP63" s="35">
        <v>602</v>
      </c>
      <c r="AQ63" s="35">
        <v>7939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5">
        <f t="shared" si="9"/>
        <v>10927</v>
      </c>
      <c r="AY63" s="56"/>
      <c r="AZ63" s="38">
        <v>1239</v>
      </c>
      <c r="BA63" s="76">
        <f t="shared" si="6"/>
        <v>45171</v>
      </c>
      <c r="BB63" s="37">
        <f t="shared" si="7"/>
        <v>45171</v>
      </c>
      <c r="BC63" s="74">
        <v>0</v>
      </c>
      <c r="BD63" s="36">
        <v>45171</v>
      </c>
      <c r="BE63" s="77">
        <v>0</v>
      </c>
      <c r="BF63" s="77">
        <v>0</v>
      </c>
      <c r="BG63" s="36">
        <v>0</v>
      </c>
      <c r="BH63" s="78">
        <v>2815</v>
      </c>
      <c r="BI63" s="56"/>
      <c r="BJ63" s="13"/>
      <c r="BK63" s="13"/>
      <c r="BL63" s="13"/>
      <c r="DI63" s="106"/>
      <c r="DJ63" s="106"/>
    </row>
    <row r="64" spans="1:114" s="15" customFormat="1" x14ac:dyDescent="0.3">
      <c r="A64" s="6" t="s">
        <v>75</v>
      </c>
      <c r="B64" s="10" t="s">
        <v>113</v>
      </c>
      <c r="C64" s="35">
        <f t="shared" si="8"/>
        <v>66691</v>
      </c>
      <c r="D64" s="107"/>
      <c r="E64" s="107"/>
      <c r="F64" s="107"/>
      <c r="G64" s="107"/>
      <c r="H64" s="107"/>
      <c r="I64" s="107"/>
      <c r="J64" s="107"/>
      <c r="K64" s="107"/>
      <c r="L64" s="37">
        <v>305</v>
      </c>
      <c r="M64" s="35">
        <v>18</v>
      </c>
      <c r="N64" s="35">
        <v>0</v>
      </c>
      <c r="O64" s="35">
        <v>0</v>
      </c>
      <c r="P64" s="35">
        <v>163</v>
      </c>
      <c r="Q64" s="35">
        <v>2416</v>
      </c>
      <c r="R64" s="35">
        <v>7547</v>
      </c>
      <c r="S64" s="35">
        <v>0</v>
      </c>
      <c r="T64" s="35">
        <v>223</v>
      </c>
      <c r="U64" s="35">
        <v>106</v>
      </c>
      <c r="V64" s="35">
        <v>3613</v>
      </c>
      <c r="W64" s="35">
        <v>43</v>
      </c>
      <c r="X64" s="35">
        <v>160</v>
      </c>
      <c r="Y64" s="35">
        <v>2169</v>
      </c>
      <c r="Z64" s="35">
        <v>57</v>
      </c>
      <c r="AA64" s="35">
        <v>0</v>
      </c>
      <c r="AB64" s="35">
        <v>228</v>
      </c>
      <c r="AC64" s="35">
        <v>577</v>
      </c>
      <c r="AD64" s="35">
        <v>1526</v>
      </c>
      <c r="AE64" s="35">
        <v>140</v>
      </c>
      <c r="AF64" s="35">
        <v>570</v>
      </c>
      <c r="AG64" s="35">
        <v>5639</v>
      </c>
      <c r="AH64" s="35">
        <v>12</v>
      </c>
      <c r="AI64" s="35">
        <v>82</v>
      </c>
      <c r="AJ64" s="35">
        <v>109</v>
      </c>
      <c r="AK64" s="35">
        <v>4</v>
      </c>
      <c r="AL64" s="35">
        <v>4</v>
      </c>
      <c r="AM64" s="35">
        <v>6249</v>
      </c>
      <c r="AN64" s="35">
        <v>72</v>
      </c>
      <c r="AO64" s="35">
        <v>1</v>
      </c>
      <c r="AP64" s="35">
        <v>1</v>
      </c>
      <c r="AQ64" s="35">
        <v>37</v>
      </c>
      <c r="AR64" s="35">
        <v>3</v>
      </c>
      <c r="AS64" s="35">
        <v>8</v>
      </c>
      <c r="AT64" s="35">
        <v>0</v>
      </c>
      <c r="AU64" s="35"/>
      <c r="AV64" s="35"/>
      <c r="AW64" s="35">
        <v>0</v>
      </c>
      <c r="AX64" s="75">
        <f t="shared" si="9"/>
        <v>32082</v>
      </c>
      <c r="AY64" s="56"/>
      <c r="AZ64" s="38">
        <v>30303</v>
      </c>
      <c r="BA64" s="76">
        <f t="shared" si="6"/>
        <v>5214</v>
      </c>
      <c r="BB64" s="37">
        <f t="shared" si="7"/>
        <v>5214</v>
      </c>
      <c r="BC64" s="74">
        <v>0</v>
      </c>
      <c r="BD64" s="36">
        <v>5214</v>
      </c>
      <c r="BE64" s="77">
        <v>0</v>
      </c>
      <c r="BF64" s="77">
        <v>0</v>
      </c>
      <c r="BG64" s="36">
        <v>3</v>
      </c>
      <c r="BH64" s="78">
        <v>-911</v>
      </c>
      <c r="BI64" s="56"/>
      <c r="BJ64" s="13"/>
      <c r="BK64" s="13"/>
      <c r="BL64" s="13"/>
      <c r="DI64" s="106"/>
      <c r="DJ64" s="106"/>
    </row>
    <row r="65" spans="1:114" s="15" customFormat="1" x14ac:dyDescent="0.3">
      <c r="A65" s="6" t="s">
        <v>76</v>
      </c>
      <c r="B65" s="10" t="s">
        <v>114</v>
      </c>
      <c r="C65" s="35">
        <f t="shared" si="8"/>
        <v>223179</v>
      </c>
      <c r="D65" s="107"/>
      <c r="E65" s="107"/>
      <c r="F65" s="107"/>
      <c r="G65" s="107"/>
      <c r="H65" s="107"/>
      <c r="I65" s="107"/>
      <c r="J65" s="107"/>
      <c r="K65" s="107"/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115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61644</v>
      </c>
      <c r="Z65" s="35">
        <v>355</v>
      </c>
      <c r="AA65" s="35">
        <v>0</v>
      </c>
      <c r="AB65" s="35">
        <v>166</v>
      </c>
      <c r="AC65" s="35">
        <v>0</v>
      </c>
      <c r="AD65" s="35">
        <v>0</v>
      </c>
      <c r="AE65" s="35">
        <v>43</v>
      </c>
      <c r="AF65" s="35">
        <v>67872</v>
      </c>
      <c r="AG65" s="35">
        <v>0</v>
      </c>
      <c r="AH65" s="35">
        <v>0</v>
      </c>
      <c r="AI65" s="35">
        <v>148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6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5">
        <f t="shared" si="9"/>
        <v>130349</v>
      </c>
      <c r="AY65" s="56"/>
      <c r="AZ65" s="38">
        <v>85766</v>
      </c>
      <c r="BA65" s="76">
        <f t="shared" si="6"/>
        <v>8255</v>
      </c>
      <c r="BB65" s="37">
        <f t="shared" si="7"/>
        <v>8255</v>
      </c>
      <c r="BC65" s="74">
        <v>0</v>
      </c>
      <c r="BD65" s="36">
        <v>8255</v>
      </c>
      <c r="BE65" s="77">
        <v>0</v>
      </c>
      <c r="BF65" s="77">
        <v>0</v>
      </c>
      <c r="BG65" s="36">
        <v>0</v>
      </c>
      <c r="BH65" s="78">
        <v>-1191</v>
      </c>
      <c r="BI65" s="56"/>
      <c r="BJ65" s="13"/>
      <c r="BK65" s="13"/>
      <c r="BL65" s="13"/>
      <c r="DI65" s="106"/>
      <c r="DJ65" s="106"/>
    </row>
    <row r="66" spans="1:114" s="15" customFormat="1" x14ac:dyDescent="0.3">
      <c r="A66" s="6" t="s">
        <v>77</v>
      </c>
      <c r="B66" s="10" t="s">
        <v>115</v>
      </c>
      <c r="C66" s="35">
        <f t="shared" si="8"/>
        <v>211105</v>
      </c>
      <c r="D66" s="107"/>
      <c r="E66" s="107"/>
      <c r="F66" s="107"/>
      <c r="G66" s="107"/>
      <c r="H66" s="107"/>
      <c r="I66" s="107"/>
      <c r="J66" s="107"/>
      <c r="K66" s="107"/>
      <c r="L66" s="37">
        <v>200</v>
      </c>
      <c r="M66" s="35">
        <v>43</v>
      </c>
      <c r="N66" s="35">
        <v>14</v>
      </c>
      <c r="O66" s="35">
        <v>36</v>
      </c>
      <c r="P66" s="35">
        <v>2273</v>
      </c>
      <c r="Q66" s="35">
        <v>937</v>
      </c>
      <c r="R66" s="35">
        <v>1092</v>
      </c>
      <c r="S66" s="35">
        <v>0</v>
      </c>
      <c r="T66" s="35">
        <v>132</v>
      </c>
      <c r="U66" s="35">
        <v>558</v>
      </c>
      <c r="V66" s="35">
        <v>307</v>
      </c>
      <c r="W66" s="35">
        <v>37</v>
      </c>
      <c r="X66" s="35">
        <v>159</v>
      </c>
      <c r="Y66" s="35">
        <v>3352</v>
      </c>
      <c r="Z66" s="35">
        <v>46034</v>
      </c>
      <c r="AA66" s="35">
        <v>6</v>
      </c>
      <c r="AB66" s="35">
        <v>169</v>
      </c>
      <c r="AC66" s="35">
        <v>202</v>
      </c>
      <c r="AD66" s="35">
        <v>1388</v>
      </c>
      <c r="AE66" s="35">
        <v>1052</v>
      </c>
      <c r="AF66" s="35">
        <v>2114</v>
      </c>
      <c r="AG66" s="35">
        <v>1675</v>
      </c>
      <c r="AH66" s="35">
        <v>1192</v>
      </c>
      <c r="AI66" s="35">
        <v>870</v>
      </c>
      <c r="AJ66" s="35">
        <v>1008</v>
      </c>
      <c r="AK66" s="35">
        <v>14</v>
      </c>
      <c r="AL66" s="35">
        <v>91</v>
      </c>
      <c r="AM66" s="35">
        <v>4820</v>
      </c>
      <c r="AN66" s="35">
        <v>957</v>
      </c>
      <c r="AO66" s="35">
        <v>136</v>
      </c>
      <c r="AP66" s="35">
        <v>209</v>
      </c>
      <c r="AQ66" s="35">
        <v>551</v>
      </c>
      <c r="AR66" s="35">
        <v>85</v>
      </c>
      <c r="AS66" s="35">
        <v>63</v>
      </c>
      <c r="AT66" s="35">
        <v>0</v>
      </c>
      <c r="AU66" s="35"/>
      <c r="AV66" s="35"/>
      <c r="AW66" s="35">
        <v>0</v>
      </c>
      <c r="AX66" s="75">
        <f t="shared" si="9"/>
        <v>71776</v>
      </c>
      <c r="AY66" s="56"/>
      <c r="AZ66" s="38">
        <v>47928</v>
      </c>
      <c r="BA66" s="76">
        <f t="shared" si="6"/>
        <v>6107</v>
      </c>
      <c r="BB66" s="37">
        <f t="shared" si="7"/>
        <v>6107</v>
      </c>
      <c r="BC66" s="74">
        <v>0</v>
      </c>
      <c r="BD66" s="36">
        <v>6107</v>
      </c>
      <c r="BE66" s="77">
        <v>0</v>
      </c>
      <c r="BF66" s="77">
        <v>0</v>
      </c>
      <c r="BG66" s="36">
        <v>86642</v>
      </c>
      <c r="BH66" s="78">
        <v>-1348</v>
      </c>
      <c r="BI66" s="56"/>
      <c r="BJ66" s="13"/>
      <c r="BK66" s="13"/>
      <c r="BL66" s="13"/>
      <c r="DI66" s="106"/>
      <c r="DJ66" s="106"/>
    </row>
    <row r="67" spans="1:114" s="15" customFormat="1" x14ac:dyDescent="0.3">
      <c r="A67" s="6" t="s">
        <v>78</v>
      </c>
      <c r="B67" s="10" t="s">
        <v>116</v>
      </c>
      <c r="C67" s="35">
        <f t="shared" si="8"/>
        <v>319468</v>
      </c>
      <c r="D67" s="107"/>
      <c r="E67" s="107"/>
      <c r="F67" s="107"/>
      <c r="G67" s="107"/>
      <c r="H67" s="107"/>
      <c r="I67" s="107"/>
      <c r="J67" s="107"/>
      <c r="K67" s="107"/>
      <c r="L67" s="37">
        <v>88</v>
      </c>
      <c r="M67" s="35">
        <v>145</v>
      </c>
      <c r="N67" s="35">
        <v>7</v>
      </c>
      <c r="O67" s="35">
        <v>21</v>
      </c>
      <c r="P67" s="35">
        <v>3394</v>
      </c>
      <c r="Q67" s="35">
        <v>891</v>
      </c>
      <c r="R67" s="35">
        <v>1982</v>
      </c>
      <c r="S67" s="35">
        <v>0</v>
      </c>
      <c r="T67" s="35">
        <v>25</v>
      </c>
      <c r="U67" s="35">
        <v>8484</v>
      </c>
      <c r="V67" s="35">
        <v>398</v>
      </c>
      <c r="W67" s="35">
        <v>29</v>
      </c>
      <c r="X67" s="35">
        <v>301</v>
      </c>
      <c r="Y67" s="35">
        <v>5564</v>
      </c>
      <c r="Z67" s="35">
        <v>605</v>
      </c>
      <c r="AA67" s="35">
        <v>6809</v>
      </c>
      <c r="AB67" s="35">
        <v>249</v>
      </c>
      <c r="AC67" s="35">
        <v>20833</v>
      </c>
      <c r="AD67" s="35">
        <v>1284</v>
      </c>
      <c r="AE67" s="35">
        <v>693</v>
      </c>
      <c r="AF67" s="35">
        <v>5130</v>
      </c>
      <c r="AG67" s="35">
        <v>2998</v>
      </c>
      <c r="AH67" s="35">
        <v>5997</v>
      </c>
      <c r="AI67" s="35">
        <v>999</v>
      </c>
      <c r="AJ67" s="35">
        <v>16787</v>
      </c>
      <c r="AK67" s="35">
        <v>579</v>
      </c>
      <c r="AL67" s="35">
        <v>1575</v>
      </c>
      <c r="AM67" s="35">
        <v>11137</v>
      </c>
      <c r="AN67" s="35">
        <v>1207</v>
      </c>
      <c r="AO67" s="35">
        <v>2197</v>
      </c>
      <c r="AP67" s="35">
        <v>1957</v>
      </c>
      <c r="AQ67" s="35">
        <v>5182</v>
      </c>
      <c r="AR67" s="35">
        <v>268</v>
      </c>
      <c r="AS67" s="35">
        <v>1574</v>
      </c>
      <c r="AT67" s="35">
        <v>0</v>
      </c>
      <c r="AU67" s="35"/>
      <c r="AV67" s="35"/>
      <c r="AW67" s="35">
        <v>0</v>
      </c>
      <c r="AX67" s="75">
        <f t="shared" si="9"/>
        <v>109389</v>
      </c>
      <c r="AY67" s="56"/>
      <c r="AZ67" s="38">
        <v>41055</v>
      </c>
      <c r="BA67" s="76">
        <f t="shared" si="6"/>
        <v>29636</v>
      </c>
      <c r="BB67" s="37">
        <f t="shared" si="7"/>
        <v>29636</v>
      </c>
      <c r="BC67" s="74">
        <v>0</v>
      </c>
      <c r="BD67" s="36">
        <v>29636</v>
      </c>
      <c r="BE67" s="77">
        <v>0</v>
      </c>
      <c r="BF67" s="77">
        <v>0</v>
      </c>
      <c r="BG67" s="36">
        <v>151584</v>
      </c>
      <c r="BH67" s="78">
        <v>-12196</v>
      </c>
      <c r="BI67" s="56"/>
      <c r="BJ67" s="13"/>
      <c r="BK67" s="13"/>
      <c r="BL67" s="13"/>
      <c r="DI67" s="106"/>
      <c r="DJ67" s="106"/>
    </row>
    <row r="68" spans="1:114" s="15" customFormat="1" x14ac:dyDescent="0.3">
      <c r="A68" s="6" t="s">
        <v>79</v>
      </c>
      <c r="B68" s="10" t="s">
        <v>117</v>
      </c>
      <c r="C68" s="35">
        <f t="shared" si="8"/>
        <v>87910</v>
      </c>
      <c r="D68" s="107"/>
      <c r="E68" s="107"/>
      <c r="F68" s="107"/>
      <c r="G68" s="107"/>
      <c r="H68" s="107"/>
      <c r="I68" s="107"/>
      <c r="J68" s="107"/>
      <c r="K68" s="107"/>
      <c r="L68" s="37">
        <v>39</v>
      </c>
      <c r="M68" s="35">
        <v>55</v>
      </c>
      <c r="N68" s="35">
        <v>6</v>
      </c>
      <c r="O68" s="35">
        <v>7</v>
      </c>
      <c r="P68" s="35">
        <v>52</v>
      </c>
      <c r="Q68" s="35">
        <v>142</v>
      </c>
      <c r="R68" s="35">
        <v>691</v>
      </c>
      <c r="S68" s="35">
        <v>1</v>
      </c>
      <c r="T68" s="35">
        <v>2112</v>
      </c>
      <c r="U68" s="35">
        <v>3115</v>
      </c>
      <c r="V68" s="35">
        <v>151</v>
      </c>
      <c r="W68" s="35">
        <v>26</v>
      </c>
      <c r="X68" s="35">
        <v>6</v>
      </c>
      <c r="Y68" s="35">
        <v>1331</v>
      </c>
      <c r="Z68" s="35">
        <v>708</v>
      </c>
      <c r="AA68" s="35">
        <v>5</v>
      </c>
      <c r="AB68" s="35">
        <v>27</v>
      </c>
      <c r="AC68" s="35">
        <v>400</v>
      </c>
      <c r="AD68" s="35">
        <v>170</v>
      </c>
      <c r="AE68" s="35">
        <v>185</v>
      </c>
      <c r="AF68" s="35">
        <v>296</v>
      </c>
      <c r="AG68" s="35">
        <v>524</v>
      </c>
      <c r="AH68" s="35">
        <v>2005</v>
      </c>
      <c r="AI68" s="35">
        <v>3849</v>
      </c>
      <c r="AJ68" s="35">
        <v>925</v>
      </c>
      <c r="AK68" s="35">
        <v>217</v>
      </c>
      <c r="AL68" s="35">
        <v>86</v>
      </c>
      <c r="AM68" s="35">
        <v>4230</v>
      </c>
      <c r="AN68" s="35">
        <v>290</v>
      </c>
      <c r="AO68" s="35">
        <v>1853</v>
      </c>
      <c r="AP68" s="35">
        <v>1327</v>
      </c>
      <c r="AQ68" s="35">
        <v>1929</v>
      </c>
      <c r="AR68" s="35">
        <v>115</v>
      </c>
      <c r="AS68" s="35">
        <v>2796</v>
      </c>
      <c r="AT68" s="35">
        <v>0</v>
      </c>
      <c r="AU68" s="35"/>
      <c r="AV68" s="35"/>
      <c r="AW68" s="35">
        <v>0</v>
      </c>
      <c r="AX68" s="75">
        <f t="shared" si="9"/>
        <v>29671</v>
      </c>
      <c r="AY68" s="56"/>
      <c r="AZ68" s="38">
        <v>6803</v>
      </c>
      <c r="BA68" s="76">
        <f t="shared" si="6"/>
        <v>22051</v>
      </c>
      <c r="BB68" s="37">
        <f t="shared" si="7"/>
        <v>22051</v>
      </c>
      <c r="BC68" s="74">
        <v>0</v>
      </c>
      <c r="BD68" s="36">
        <v>22051</v>
      </c>
      <c r="BE68" s="77">
        <v>0</v>
      </c>
      <c r="BF68" s="77">
        <v>0</v>
      </c>
      <c r="BG68" s="36">
        <v>30875</v>
      </c>
      <c r="BH68" s="78">
        <v>-1490</v>
      </c>
      <c r="BI68" s="56"/>
      <c r="BJ68" s="13"/>
      <c r="BK68" s="13"/>
      <c r="BL68" s="13"/>
      <c r="DI68" s="106"/>
      <c r="DJ68" s="106"/>
    </row>
    <row r="69" spans="1:114" s="15" customFormat="1" x14ac:dyDescent="0.3">
      <c r="A69" s="6" t="s">
        <v>80</v>
      </c>
      <c r="B69" s="10" t="s">
        <v>118</v>
      </c>
      <c r="C69" s="35">
        <f t="shared" si="8"/>
        <v>68009</v>
      </c>
      <c r="D69" s="107"/>
      <c r="E69" s="107"/>
      <c r="F69" s="107"/>
      <c r="G69" s="107"/>
      <c r="H69" s="107"/>
      <c r="I69" s="107"/>
      <c r="J69" s="107"/>
      <c r="K69" s="107"/>
      <c r="L69" s="37">
        <v>146</v>
      </c>
      <c r="M69" s="35">
        <v>9</v>
      </c>
      <c r="N69" s="35">
        <v>6</v>
      </c>
      <c r="O69" s="35">
        <v>10</v>
      </c>
      <c r="P69" s="35">
        <v>172</v>
      </c>
      <c r="Q69" s="35">
        <v>756</v>
      </c>
      <c r="R69" s="35">
        <v>168</v>
      </c>
      <c r="S69" s="35">
        <v>0</v>
      </c>
      <c r="T69" s="35">
        <v>74</v>
      </c>
      <c r="U69" s="35">
        <v>586</v>
      </c>
      <c r="V69" s="35">
        <v>188</v>
      </c>
      <c r="W69" s="35">
        <v>18</v>
      </c>
      <c r="X69" s="35">
        <v>72</v>
      </c>
      <c r="Y69" s="35">
        <v>4224</v>
      </c>
      <c r="Z69" s="35">
        <v>237</v>
      </c>
      <c r="AA69" s="35">
        <v>28</v>
      </c>
      <c r="AB69" s="35">
        <v>26</v>
      </c>
      <c r="AC69" s="35">
        <v>193</v>
      </c>
      <c r="AD69" s="35">
        <v>3949</v>
      </c>
      <c r="AE69" s="35">
        <v>395</v>
      </c>
      <c r="AF69" s="35">
        <v>1965</v>
      </c>
      <c r="AG69" s="35">
        <v>2952</v>
      </c>
      <c r="AH69" s="35">
        <v>7067</v>
      </c>
      <c r="AI69" s="35">
        <v>564</v>
      </c>
      <c r="AJ69" s="35">
        <v>8706</v>
      </c>
      <c r="AK69" s="35">
        <v>163</v>
      </c>
      <c r="AL69" s="35">
        <v>324</v>
      </c>
      <c r="AM69" s="35">
        <v>5975</v>
      </c>
      <c r="AN69" s="35">
        <v>970</v>
      </c>
      <c r="AO69" s="35">
        <v>44</v>
      </c>
      <c r="AP69" s="35">
        <v>638</v>
      </c>
      <c r="AQ69" s="35">
        <v>1045</v>
      </c>
      <c r="AR69" s="35">
        <v>119</v>
      </c>
      <c r="AS69" s="35">
        <v>54</v>
      </c>
      <c r="AT69" s="35">
        <v>0</v>
      </c>
      <c r="AU69" s="35"/>
      <c r="AV69" s="35"/>
      <c r="AW69" s="35">
        <v>0</v>
      </c>
      <c r="AX69" s="75">
        <f t="shared" si="9"/>
        <v>41843</v>
      </c>
      <c r="AY69" s="56"/>
      <c r="AZ69" s="38">
        <v>686</v>
      </c>
      <c r="BA69" s="76">
        <f t="shared" si="6"/>
        <v>2</v>
      </c>
      <c r="BB69" s="37">
        <f t="shared" si="7"/>
        <v>2</v>
      </c>
      <c r="BC69" s="74">
        <v>0</v>
      </c>
      <c r="BD69" s="36">
        <v>2</v>
      </c>
      <c r="BE69" s="77">
        <v>0</v>
      </c>
      <c r="BF69" s="77">
        <v>0</v>
      </c>
      <c r="BG69" s="36">
        <v>19572</v>
      </c>
      <c r="BH69" s="78">
        <v>5906</v>
      </c>
      <c r="BI69" s="56"/>
      <c r="BJ69" s="13"/>
      <c r="BK69" s="13"/>
      <c r="BL69" s="13"/>
      <c r="DI69" s="106"/>
      <c r="DJ69" s="106"/>
    </row>
    <row r="70" spans="1:114" s="15" customFormat="1" x14ac:dyDescent="0.3">
      <c r="A70" s="6" t="s">
        <v>81</v>
      </c>
      <c r="B70" s="10" t="s">
        <v>119</v>
      </c>
      <c r="C70" s="35">
        <f t="shared" si="8"/>
        <v>190053</v>
      </c>
      <c r="D70" s="107"/>
      <c r="E70" s="107"/>
      <c r="F70" s="107"/>
      <c r="G70" s="107"/>
      <c r="H70" s="107"/>
      <c r="I70" s="107"/>
      <c r="J70" s="107"/>
      <c r="K70" s="107"/>
      <c r="L70" s="37">
        <v>145</v>
      </c>
      <c r="M70" s="35">
        <v>23</v>
      </c>
      <c r="N70" s="35">
        <v>129</v>
      </c>
      <c r="O70" s="35">
        <v>16</v>
      </c>
      <c r="P70" s="35">
        <v>3233</v>
      </c>
      <c r="Q70" s="35">
        <v>2192</v>
      </c>
      <c r="R70" s="35">
        <v>1176</v>
      </c>
      <c r="S70" s="35">
        <v>0</v>
      </c>
      <c r="T70" s="35">
        <v>980</v>
      </c>
      <c r="U70" s="35">
        <v>1558</v>
      </c>
      <c r="V70" s="35">
        <v>534</v>
      </c>
      <c r="W70" s="35">
        <v>123</v>
      </c>
      <c r="X70" s="35">
        <v>1210</v>
      </c>
      <c r="Y70" s="35">
        <v>7166</v>
      </c>
      <c r="Z70" s="35">
        <v>2578</v>
      </c>
      <c r="AA70" s="35">
        <v>462</v>
      </c>
      <c r="AB70" s="35">
        <v>316</v>
      </c>
      <c r="AC70" s="35">
        <v>801</v>
      </c>
      <c r="AD70" s="35">
        <v>27632</v>
      </c>
      <c r="AE70" s="35">
        <v>3246</v>
      </c>
      <c r="AF70" s="35">
        <v>660</v>
      </c>
      <c r="AG70" s="35">
        <v>8524</v>
      </c>
      <c r="AH70" s="35">
        <v>1724</v>
      </c>
      <c r="AI70" s="35">
        <v>3367</v>
      </c>
      <c r="AJ70" s="35">
        <v>2972</v>
      </c>
      <c r="AK70" s="35">
        <v>1478</v>
      </c>
      <c r="AL70" s="35">
        <v>290</v>
      </c>
      <c r="AM70" s="35">
        <v>4965</v>
      </c>
      <c r="AN70" s="35">
        <v>523</v>
      </c>
      <c r="AO70" s="35">
        <v>2455</v>
      </c>
      <c r="AP70" s="35">
        <v>2552</v>
      </c>
      <c r="AQ70" s="35">
        <v>2035</v>
      </c>
      <c r="AR70" s="35">
        <v>149</v>
      </c>
      <c r="AS70" s="35">
        <v>3851</v>
      </c>
      <c r="AT70" s="35">
        <v>0</v>
      </c>
      <c r="AU70" s="35"/>
      <c r="AV70" s="35"/>
      <c r="AW70" s="35">
        <v>0</v>
      </c>
      <c r="AX70" s="75">
        <f t="shared" si="9"/>
        <v>89065</v>
      </c>
      <c r="AY70" s="56"/>
      <c r="AZ70" s="38">
        <v>68716</v>
      </c>
      <c r="BA70" s="76">
        <f t="shared" si="6"/>
        <v>32272</v>
      </c>
      <c r="BB70" s="37">
        <f t="shared" si="7"/>
        <v>32232</v>
      </c>
      <c r="BC70" s="74">
        <v>1017</v>
      </c>
      <c r="BD70" s="36">
        <v>31215</v>
      </c>
      <c r="BE70" s="77">
        <v>0</v>
      </c>
      <c r="BF70" s="77">
        <v>40</v>
      </c>
      <c r="BG70" s="36">
        <v>0</v>
      </c>
      <c r="BH70" s="78">
        <v>0</v>
      </c>
      <c r="BI70" s="56"/>
      <c r="BJ70" s="13"/>
      <c r="BK70" s="13"/>
      <c r="BL70" s="13"/>
      <c r="DI70" s="106"/>
      <c r="DJ70" s="106"/>
    </row>
    <row r="71" spans="1:114" s="15" customFormat="1" x14ac:dyDescent="0.3">
      <c r="A71" s="6" t="s">
        <v>82</v>
      </c>
      <c r="B71" s="10" t="s">
        <v>120</v>
      </c>
      <c r="C71" s="35">
        <f t="shared" si="8"/>
        <v>71466</v>
      </c>
      <c r="D71" s="107"/>
      <c r="E71" s="107"/>
      <c r="F71" s="107"/>
      <c r="G71" s="107"/>
      <c r="H71" s="107"/>
      <c r="I71" s="107"/>
      <c r="J71" s="107"/>
      <c r="K71" s="107"/>
      <c r="L71" s="37">
        <v>46</v>
      </c>
      <c r="M71" s="35">
        <v>0</v>
      </c>
      <c r="N71" s="35">
        <v>2</v>
      </c>
      <c r="O71" s="35">
        <v>0</v>
      </c>
      <c r="P71" s="35">
        <v>11</v>
      </c>
      <c r="Q71" s="35">
        <v>305</v>
      </c>
      <c r="R71" s="35">
        <v>811</v>
      </c>
      <c r="S71" s="35">
        <v>0</v>
      </c>
      <c r="T71" s="35">
        <v>355</v>
      </c>
      <c r="U71" s="35">
        <v>76</v>
      </c>
      <c r="V71" s="35">
        <v>176</v>
      </c>
      <c r="W71" s="35">
        <v>19</v>
      </c>
      <c r="X71" s="35">
        <v>102</v>
      </c>
      <c r="Y71" s="35">
        <v>315</v>
      </c>
      <c r="Z71" s="35">
        <v>42</v>
      </c>
      <c r="AA71" s="35">
        <v>13</v>
      </c>
      <c r="AB71" s="35">
        <v>296</v>
      </c>
      <c r="AC71" s="35">
        <v>13</v>
      </c>
      <c r="AD71" s="35">
        <v>77</v>
      </c>
      <c r="AE71" s="35">
        <v>18</v>
      </c>
      <c r="AF71" s="35">
        <v>427</v>
      </c>
      <c r="AG71" s="35">
        <v>1437</v>
      </c>
      <c r="AH71" s="35">
        <v>502</v>
      </c>
      <c r="AI71" s="35">
        <v>2380</v>
      </c>
      <c r="AJ71" s="35">
        <v>92</v>
      </c>
      <c r="AK71" s="35">
        <v>170</v>
      </c>
      <c r="AL71" s="35">
        <v>59</v>
      </c>
      <c r="AM71" s="35">
        <v>502</v>
      </c>
      <c r="AN71" s="35">
        <v>248</v>
      </c>
      <c r="AO71" s="35">
        <v>1233</v>
      </c>
      <c r="AP71" s="35">
        <v>1541</v>
      </c>
      <c r="AQ71" s="35">
        <v>507</v>
      </c>
      <c r="AR71" s="35">
        <v>2</v>
      </c>
      <c r="AS71" s="35">
        <v>4632</v>
      </c>
      <c r="AT71" s="35">
        <v>0</v>
      </c>
      <c r="AU71" s="35"/>
      <c r="AV71" s="35"/>
      <c r="AW71" s="35">
        <v>0</v>
      </c>
      <c r="AX71" s="75">
        <f t="shared" si="9"/>
        <v>16409</v>
      </c>
      <c r="AY71" s="56"/>
      <c r="AZ71" s="38">
        <v>0</v>
      </c>
      <c r="BA71" s="76">
        <f t="shared" si="6"/>
        <v>53083</v>
      </c>
      <c r="BB71" s="37">
        <f t="shared" si="7"/>
        <v>53081</v>
      </c>
      <c r="BC71" s="74">
        <v>25018</v>
      </c>
      <c r="BD71" s="36">
        <v>28063</v>
      </c>
      <c r="BE71" s="77">
        <v>0</v>
      </c>
      <c r="BF71" s="77">
        <v>2</v>
      </c>
      <c r="BG71" s="36">
        <v>0</v>
      </c>
      <c r="BH71" s="78">
        <v>1974</v>
      </c>
      <c r="BI71" s="56"/>
      <c r="BJ71" s="13"/>
      <c r="BK71" s="13"/>
      <c r="BL71" s="13"/>
      <c r="DI71" s="106"/>
      <c r="DJ71" s="106"/>
    </row>
    <row r="72" spans="1:114" s="15" customFormat="1" x14ac:dyDescent="0.3">
      <c r="A72" s="6" t="s">
        <v>83</v>
      </c>
      <c r="B72" s="10" t="s">
        <v>121</v>
      </c>
      <c r="C72" s="35">
        <f t="shared" si="8"/>
        <v>245939</v>
      </c>
      <c r="D72" s="107"/>
      <c r="E72" s="107"/>
      <c r="F72" s="107"/>
      <c r="G72" s="107"/>
      <c r="H72" s="107"/>
      <c r="I72" s="107"/>
      <c r="J72" s="107"/>
      <c r="K72" s="107"/>
      <c r="L72" s="37">
        <v>29</v>
      </c>
      <c r="M72" s="35">
        <v>19</v>
      </c>
      <c r="N72" s="35">
        <v>3</v>
      </c>
      <c r="O72" s="35">
        <v>0</v>
      </c>
      <c r="P72" s="35">
        <v>755</v>
      </c>
      <c r="Q72" s="35">
        <v>328</v>
      </c>
      <c r="R72" s="35">
        <v>480</v>
      </c>
      <c r="S72" s="35">
        <v>0</v>
      </c>
      <c r="T72" s="35">
        <v>10</v>
      </c>
      <c r="U72" s="35">
        <v>211</v>
      </c>
      <c r="V72" s="35">
        <v>122</v>
      </c>
      <c r="W72" s="35">
        <v>95</v>
      </c>
      <c r="X72" s="35">
        <v>86</v>
      </c>
      <c r="Y72" s="35">
        <v>415</v>
      </c>
      <c r="Z72" s="35">
        <v>136</v>
      </c>
      <c r="AA72" s="35">
        <v>0</v>
      </c>
      <c r="AB72" s="35">
        <v>9</v>
      </c>
      <c r="AC72" s="35">
        <v>36</v>
      </c>
      <c r="AD72" s="35">
        <v>88</v>
      </c>
      <c r="AE72" s="35">
        <v>407</v>
      </c>
      <c r="AF72" s="35">
        <v>234</v>
      </c>
      <c r="AG72" s="35">
        <v>3518</v>
      </c>
      <c r="AH72" s="35">
        <v>1328</v>
      </c>
      <c r="AI72" s="35">
        <v>341</v>
      </c>
      <c r="AJ72" s="35">
        <v>1984</v>
      </c>
      <c r="AK72" s="35">
        <v>835</v>
      </c>
      <c r="AL72" s="35">
        <v>1279</v>
      </c>
      <c r="AM72" s="35">
        <v>2588</v>
      </c>
      <c r="AN72" s="35">
        <v>306</v>
      </c>
      <c r="AO72" s="35">
        <v>741</v>
      </c>
      <c r="AP72" s="35">
        <v>202</v>
      </c>
      <c r="AQ72" s="35">
        <v>518</v>
      </c>
      <c r="AR72" s="35">
        <v>50</v>
      </c>
      <c r="AS72" s="35">
        <v>79</v>
      </c>
      <c r="AT72" s="35">
        <v>0</v>
      </c>
      <c r="AU72" s="35"/>
      <c r="AV72" s="35"/>
      <c r="AW72" s="35">
        <v>0</v>
      </c>
      <c r="AX72" s="75">
        <f t="shared" si="9"/>
        <v>17232</v>
      </c>
      <c r="AY72" s="56"/>
      <c r="AZ72" s="38">
        <v>1773</v>
      </c>
      <c r="BA72" s="76">
        <f t="shared" si="6"/>
        <v>3289</v>
      </c>
      <c r="BB72" s="37">
        <f t="shared" si="7"/>
        <v>3289</v>
      </c>
      <c r="BC72" s="74">
        <v>0</v>
      </c>
      <c r="BD72" s="36">
        <v>3289</v>
      </c>
      <c r="BE72" s="77">
        <v>0</v>
      </c>
      <c r="BF72" s="77">
        <v>0</v>
      </c>
      <c r="BG72" s="36">
        <v>223265</v>
      </c>
      <c r="BH72" s="78">
        <v>380</v>
      </c>
      <c r="BI72" s="56"/>
      <c r="BJ72" s="13"/>
      <c r="BK72" s="13"/>
      <c r="BL72" s="13"/>
      <c r="DI72" s="106"/>
      <c r="DJ72" s="106"/>
    </row>
    <row r="73" spans="1:114" s="15" customFormat="1" x14ac:dyDescent="0.3">
      <c r="A73" s="6" t="s">
        <v>84</v>
      </c>
      <c r="B73" s="10" t="s">
        <v>122</v>
      </c>
      <c r="C73" s="35">
        <f t="shared" si="8"/>
        <v>29711</v>
      </c>
      <c r="D73" s="107"/>
      <c r="E73" s="107"/>
      <c r="F73" s="107"/>
      <c r="G73" s="107"/>
      <c r="H73" s="107"/>
      <c r="I73" s="107"/>
      <c r="J73" s="107"/>
      <c r="K73" s="107"/>
      <c r="L73" s="37">
        <v>37</v>
      </c>
      <c r="M73" s="35">
        <v>2</v>
      </c>
      <c r="N73" s="35">
        <v>3</v>
      </c>
      <c r="O73" s="35">
        <v>6</v>
      </c>
      <c r="P73" s="35">
        <v>49</v>
      </c>
      <c r="Q73" s="35">
        <v>203</v>
      </c>
      <c r="R73" s="35">
        <v>63</v>
      </c>
      <c r="S73" s="35">
        <v>0</v>
      </c>
      <c r="T73" s="35">
        <v>0</v>
      </c>
      <c r="U73" s="35">
        <v>108</v>
      </c>
      <c r="V73" s="35">
        <v>52</v>
      </c>
      <c r="W73" s="35">
        <v>3</v>
      </c>
      <c r="X73" s="35">
        <v>41</v>
      </c>
      <c r="Y73" s="35">
        <v>1149</v>
      </c>
      <c r="Z73" s="35">
        <v>69</v>
      </c>
      <c r="AA73" s="35">
        <v>3</v>
      </c>
      <c r="AB73" s="35">
        <v>8</v>
      </c>
      <c r="AC73" s="35">
        <v>47</v>
      </c>
      <c r="AD73" s="35">
        <v>1077</v>
      </c>
      <c r="AE73" s="35">
        <v>105</v>
      </c>
      <c r="AF73" s="35">
        <v>304</v>
      </c>
      <c r="AG73" s="35">
        <v>938</v>
      </c>
      <c r="AH73" s="35">
        <v>7425</v>
      </c>
      <c r="AI73" s="35">
        <v>177</v>
      </c>
      <c r="AJ73" s="35">
        <v>1939</v>
      </c>
      <c r="AK73" s="35">
        <v>2625</v>
      </c>
      <c r="AL73" s="35">
        <v>632</v>
      </c>
      <c r="AM73" s="35">
        <v>1599</v>
      </c>
      <c r="AN73" s="35">
        <v>256</v>
      </c>
      <c r="AO73" s="35">
        <v>452</v>
      </c>
      <c r="AP73" s="35">
        <v>357</v>
      </c>
      <c r="AQ73" s="35">
        <v>301</v>
      </c>
      <c r="AR73" s="35">
        <v>42</v>
      </c>
      <c r="AS73" s="35">
        <v>102</v>
      </c>
      <c r="AT73" s="35">
        <v>0</v>
      </c>
      <c r="AU73" s="35"/>
      <c r="AV73" s="35"/>
      <c r="AW73" s="35">
        <v>0</v>
      </c>
      <c r="AX73" s="75">
        <f t="shared" si="9"/>
        <v>20174</v>
      </c>
      <c r="AY73" s="56"/>
      <c r="AZ73" s="38">
        <v>0</v>
      </c>
      <c r="BA73" s="76">
        <f t="shared" si="6"/>
        <v>9537</v>
      </c>
      <c r="BB73" s="37">
        <f t="shared" si="7"/>
        <v>9537</v>
      </c>
      <c r="BC73" s="74">
        <v>0</v>
      </c>
      <c r="BD73" s="36">
        <v>9537</v>
      </c>
      <c r="BE73" s="77">
        <v>0</v>
      </c>
      <c r="BF73" s="77">
        <v>0</v>
      </c>
      <c r="BG73" s="36">
        <v>0</v>
      </c>
      <c r="BH73" s="78">
        <v>0</v>
      </c>
      <c r="BI73" s="56"/>
      <c r="BJ73" s="13"/>
      <c r="BK73" s="13"/>
      <c r="BL73" s="13"/>
      <c r="DI73" s="106"/>
      <c r="DJ73" s="106"/>
    </row>
    <row r="74" spans="1:114" s="15" customFormat="1" x14ac:dyDescent="0.3">
      <c r="A74" s="6" t="s">
        <v>85</v>
      </c>
      <c r="B74" s="10" t="s">
        <v>123</v>
      </c>
      <c r="C74" s="35">
        <f t="shared" si="8"/>
        <v>313958</v>
      </c>
      <c r="D74" s="107"/>
      <c r="E74" s="107"/>
      <c r="F74" s="107"/>
      <c r="G74" s="107"/>
      <c r="H74" s="107"/>
      <c r="I74" s="107"/>
      <c r="J74" s="107"/>
      <c r="K74" s="107"/>
      <c r="L74" s="37">
        <v>835</v>
      </c>
      <c r="M74" s="35">
        <v>294</v>
      </c>
      <c r="N74" s="35">
        <v>389</v>
      </c>
      <c r="O74" s="35">
        <v>22</v>
      </c>
      <c r="P74" s="35">
        <v>955</v>
      </c>
      <c r="Q74" s="35">
        <v>4349</v>
      </c>
      <c r="R74" s="35">
        <v>2674</v>
      </c>
      <c r="S74" s="35">
        <v>0</v>
      </c>
      <c r="T74" s="35">
        <v>378</v>
      </c>
      <c r="U74" s="35">
        <v>929</v>
      </c>
      <c r="V74" s="35">
        <v>16812</v>
      </c>
      <c r="W74" s="35">
        <v>279</v>
      </c>
      <c r="X74" s="35">
        <v>2403</v>
      </c>
      <c r="Y74" s="35">
        <v>14730</v>
      </c>
      <c r="Z74" s="35">
        <v>6020</v>
      </c>
      <c r="AA74" s="35">
        <v>478</v>
      </c>
      <c r="AB74" s="35">
        <v>2196</v>
      </c>
      <c r="AC74" s="35">
        <v>492</v>
      </c>
      <c r="AD74" s="35">
        <v>494</v>
      </c>
      <c r="AE74" s="35">
        <v>257</v>
      </c>
      <c r="AF74" s="35">
        <v>3372</v>
      </c>
      <c r="AG74" s="35">
        <v>47504</v>
      </c>
      <c r="AH74" s="35">
        <v>6137</v>
      </c>
      <c r="AI74" s="35">
        <v>828</v>
      </c>
      <c r="AJ74" s="35">
        <v>2846</v>
      </c>
      <c r="AK74" s="35">
        <v>2062</v>
      </c>
      <c r="AL74" s="35">
        <v>384</v>
      </c>
      <c r="AM74" s="35">
        <v>10894</v>
      </c>
      <c r="AN74" s="35">
        <v>1422</v>
      </c>
      <c r="AO74" s="35">
        <v>1893</v>
      </c>
      <c r="AP74" s="35">
        <v>1141</v>
      </c>
      <c r="AQ74" s="35">
        <v>381</v>
      </c>
      <c r="AR74" s="35">
        <v>117</v>
      </c>
      <c r="AS74" s="35">
        <v>2434</v>
      </c>
      <c r="AT74" s="35">
        <v>0</v>
      </c>
      <c r="AU74" s="35"/>
      <c r="AV74" s="35"/>
      <c r="AW74" s="35">
        <v>0</v>
      </c>
      <c r="AX74" s="75">
        <f t="shared" si="9"/>
        <v>136401</v>
      </c>
      <c r="AY74" s="56"/>
      <c r="AZ74" s="38">
        <v>89884</v>
      </c>
      <c r="BA74" s="76">
        <f t="shared" si="6"/>
        <v>87673</v>
      </c>
      <c r="BB74" s="37">
        <f t="shared" si="7"/>
        <v>87673</v>
      </c>
      <c r="BC74" s="74">
        <v>0</v>
      </c>
      <c r="BD74" s="36">
        <v>87673</v>
      </c>
      <c r="BE74" s="77">
        <v>0</v>
      </c>
      <c r="BF74" s="77">
        <v>0</v>
      </c>
      <c r="BG74" s="36">
        <v>0</v>
      </c>
      <c r="BH74" s="78">
        <v>0</v>
      </c>
      <c r="BI74" s="56"/>
      <c r="BJ74" s="13"/>
      <c r="BK74" s="13"/>
      <c r="BL74" s="13"/>
      <c r="DI74" s="106"/>
      <c r="DJ74" s="106"/>
    </row>
    <row r="75" spans="1:114" s="15" customFormat="1" x14ac:dyDescent="0.3">
      <c r="A75" s="6" t="s">
        <v>86</v>
      </c>
      <c r="B75" s="10" t="s">
        <v>124</v>
      </c>
      <c r="C75" s="35">
        <f t="shared" si="8"/>
        <v>329995</v>
      </c>
      <c r="D75" s="107"/>
      <c r="E75" s="107"/>
      <c r="F75" s="107"/>
      <c r="G75" s="107"/>
      <c r="H75" s="107"/>
      <c r="I75" s="107"/>
      <c r="J75" s="107"/>
      <c r="K75" s="107"/>
      <c r="L75" s="37">
        <v>1196</v>
      </c>
      <c r="M75" s="35">
        <v>3</v>
      </c>
      <c r="N75" s="35">
        <v>17</v>
      </c>
      <c r="O75" s="35">
        <v>3</v>
      </c>
      <c r="P75" s="35">
        <v>581</v>
      </c>
      <c r="Q75" s="35">
        <v>340</v>
      </c>
      <c r="R75" s="35">
        <v>57</v>
      </c>
      <c r="S75" s="35">
        <v>0</v>
      </c>
      <c r="T75" s="35">
        <v>293</v>
      </c>
      <c r="U75" s="35">
        <v>31</v>
      </c>
      <c r="V75" s="35">
        <v>48</v>
      </c>
      <c r="W75" s="35">
        <v>20</v>
      </c>
      <c r="X75" s="35">
        <v>8</v>
      </c>
      <c r="Y75" s="35">
        <v>42</v>
      </c>
      <c r="Z75" s="35">
        <v>47</v>
      </c>
      <c r="AA75" s="35">
        <v>1</v>
      </c>
      <c r="AB75" s="35">
        <v>21</v>
      </c>
      <c r="AC75" s="35">
        <v>129</v>
      </c>
      <c r="AD75" s="35">
        <v>411</v>
      </c>
      <c r="AE75" s="35">
        <v>316</v>
      </c>
      <c r="AF75" s="35">
        <v>489</v>
      </c>
      <c r="AG75" s="35">
        <v>2415</v>
      </c>
      <c r="AH75" s="35">
        <v>1412</v>
      </c>
      <c r="AI75" s="35">
        <v>97</v>
      </c>
      <c r="AJ75" s="35">
        <v>836</v>
      </c>
      <c r="AK75" s="35">
        <v>539</v>
      </c>
      <c r="AL75" s="35">
        <v>350</v>
      </c>
      <c r="AM75" s="35">
        <v>7590</v>
      </c>
      <c r="AN75" s="35">
        <v>960</v>
      </c>
      <c r="AO75" s="35">
        <v>2326</v>
      </c>
      <c r="AP75" s="35">
        <v>2285</v>
      </c>
      <c r="AQ75" s="35">
        <v>262</v>
      </c>
      <c r="AR75" s="35">
        <v>206</v>
      </c>
      <c r="AS75" s="35">
        <v>171</v>
      </c>
      <c r="AT75" s="35">
        <v>0</v>
      </c>
      <c r="AU75" s="35"/>
      <c r="AV75" s="35"/>
      <c r="AW75" s="35">
        <v>0</v>
      </c>
      <c r="AX75" s="75">
        <f t="shared" si="9"/>
        <v>23502</v>
      </c>
      <c r="AY75" s="56"/>
      <c r="AZ75" s="38">
        <v>7795</v>
      </c>
      <c r="BA75" s="76">
        <f t="shared" si="6"/>
        <v>298673</v>
      </c>
      <c r="BB75" s="37">
        <f t="shared" si="7"/>
        <v>298673</v>
      </c>
      <c r="BC75" s="74">
        <v>0</v>
      </c>
      <c r="BD75" s="36">
        <v>298673</v>
      </c>
      <c r="BE75" s="77">
        <v>0</v>
      </c>
      <c r="BF75" s="77">
        <v>0</v>
      </c>
      <c r="BG75" s="36">
        <v>0</v>
      </c>
      <c r="BH75" s="78">
        <v>25</v>
      </c>
      <c r="BI75" s="56"/>
      <c r="BJ75" s="13"/>
      <c r="BK75" s="13"/>
      <c r="BL75" s="13"/>
      <c r="DI75" s="106"/>
      <c r="DJ75" s="106"/>
    </row>
    <row r="76" spans="1:114" s="15" customFormat="1" x14ac:dyDescent="0.3">
      <c r="A76" s="6" t="s">
        <v>87</v>
      </c>
      <c r="B76" s="10" t="s">
        <v>125</v>
      </c>
      <c r="C76" s="35">
        <f t="shared" si="8"/>
        <v>302757</v>
      </c>
      <c r="D76" s="107"/>
      <c r="E76" s="107"/>
      <c r="F76" s="107"/>
      <c r="G76" s="107"/>
      <c r="H76" s="107"/>
      <c r="I76" s="107"/>
      <c r="J76" s="107"/>
      <c r="K76" s="107"/>
      <c r="L76" s="37">
        <v>127</v>
      </c>
      <c r="M76" s="35">
        <v>48</v>
      </c>
      <c r="N76" s="35">
        <v>133</v>
      </c>
      <c r="O76" s="35">
        <v>3</v>
      </c>
      <c r="P76" s="35">
        <v>463</v>
      </c>
      <c r="Q76" s="35">
        <v>813</v>
      </c>
      <c r="R76" s="35">
        <v>158</v>
      </c>
      <c r="S76" s="35">
        <v>10</v>
      </c>
      <c r="T76" s="35">
        <v>678</v>
      </c>
      <c r="U76" s="35">
        <v>476</v>
      </c>
      <c r="V76" s="35">
        <v>330</v>
      </c>
      <c r="W76" s="35">
        <v>41</v>
      </c>
      <c r="X76" s="35">
        <v>43</v>
      </c>
      <c r="Y76" s="35">
        <v>660</v>
      </c>
      <c r="Z76" s="35">
        <v>218</v>
      </c>
      <c r="AA76" s="35">
        <v>239</v>
      </c>
      <c r="AB76" s="35">
        <v>116</v>
      </c>
      <c r="AC76" s="35">
        <v>339</v>
      </c>
      <c r="AD76" s="35">
        <v>635</v>
      </c>
      <c r="AE76" s="35">
        <v>237</v>
      </c>
      <c r="AF76" s="35">
        <v>922</v>
      </c>
      <c r="AG76" s="35">
        <v>15451</v>
      </c>
      <c r="AH76" s="35">
        <v>2979</v>
      </c>
      <c r="AI76" s="35">
        <v>3484</v>
      </c>
      <c r="AJ76" s="35">
        <v>8685</v>
      </c>
      <c r="AK76" s="35">
        <v>2852</v>
      </c>
      <c r="AL76" s="35">
        <v>338</v>
      </c>
      <c r="AM76" s="35">
        <v>24375</v>
      </c>
      <c r="AN76" s="35">
        <v>1792</v>
      </c>
      <c r="AO76" s="108">
        <f>7028+3500</f>
        <v>10528</v>
      </c>
      <c r="AP76" s="35">
        <v>1943</v>
      </c>
      <c r="AQ76" s="35">
        <v>1101</v>
      </c>
      <c r="AR76" s="35">
        <v>275</v>
      </c>
      <c r="AS76" s="35">
        <v>3967</v>
      </c>
      <c r="AT76" s="35">
        <v>0</v>
      </c>
      <c r="AU76" s="35"/>
      <c r="AV76" s="35"/>
      <c r="AW76" s="35">
        <v>0</v>
      </c>
      <c r="AX76" s="75">
        <f t="shared" si="9"/>
        <v>84459</v>
      </c>
      <c r="AY76" s="56"/>
      <c r="AZ76" s="38">
        <v>30211</v>
      </c>
      <c r="BA76" s="76">
        <f t="shared" si="6"/>
        <v>167777</v>
      </c>
      <c r="BB76" s="37">
        <f t="shared" si="7"/>
        <v>167777</v>
      </c>
      <c r="BC76" s="74">
        <v>0</v>
      </c>
      <c r="BD76" s="36">
        <v>167777</v>
      </c>
      <c r="BE76" s="77">
        <v>0</v>
      </c>
      <c r="BF76" s="77">
        <v>0</v>
      </c>
      <c r="BG76" s="36">
        <v>35935</v>
      </c>
      <c r="BH76" s="78">
        <v>-15625</v>
      </c>
      <c r="BI76" s="56"/>
      <c r="BJ76" s="13"/>
      <c r="BK76" s="13"/>
      <c r="BL76" s="13"/>
      <c r="DI76" s="106"/>
      <c r="DJ76" s="106"/>
    </row>
    <row r="77" spans="1:114" s="15" customFormat="1" x14ac:dyDescent="0.3">
      <c r="A77" s="6" t="s">
        <v>88</v>
      </c>
      <c r="B77" s="10" t="s">
        <v>126</v>
      </c>
      <c r="C77" s="35">
        <f t="shared" si="8"/>
        <v>110414</v>
      </c>
      <c r="D77" s="107"/>
      <c r="E77" s="107"/>
      <c r="F77" s="107"/>
      <c r="G77" s="107"/>
      <c r="H77" s="107"/>
      <c r="I77" s="107"/>
      <c r="J77" s="107"/>
      <c r="K77" s="107"/>
      <c r="L77" s="37">
        <v>151</v>
      </c>
      <c r="M77" s="35">
        <v>623</v>
      </c>
      <c r="N77" s="35">
        <v>31</v>
      </c>
      <c r="O77" s="35">
        <v>16</v>
      </c>
      <c r="P77" s="35">
        <v>362</v>
      </c>
      <c r="Q77" s="35">
        <v>1011</v>
      </c>
      <c r="R77" s="35">
        <v>643</v>
      </c>
      <c r="S77" s="35">
        <v>0</v>
      </c>
      <c r="T77" s="35">
        <v>58</v>
      </c>
      <c r="U77" s="35">
        <v>360</v>
      </c>
      <c r="V77" s="35">
        <v>648</v>
      </c>
      <c r="W77" s="35">
        <v>699</v>
      </c>
      <c r="X77" s="35">
        <v>452</v>
      </c>
      <c r="Y77" s="35">
        <v>794</v>
      </c>
      <c r="Z77" s="35">
        <v>823</v>
      </c>
      <c r="AA77" s="35">
        <v>3</v>
      </c>
      <c r="AB77" s="35">
        <v>903</v>
      </c>
      <c r="AC77" s="35">
        <v>333</v>
      </c>
      <c r="AD77" s="35">
        <v>3340</v>
      </c>
      <c r="AE77" s="35">
        <v>362</v>
      </c>
      <c r="AF77" s="35">
        <v>1924</v>
      </c>
      <c r="AG77" s="35">
        <v>19091</v>
      </c>
      <c r="AH77" s="35">
        <v>9030</v>
      </c>
      <c r="AI77" s="35">
        <v>1300</v>
      </c>
      <c r="AJ77" s="35">
        <v>2134</v>
      </c>
      <c r="AK77" s="35">
        <v>9105</v>
      </c>
      <c r="AL77" s="35">
        <v>442</v>
      </c>
      <c r="AM77" s="35">
        <v>4580</v>
      </c>
      <c r="AN77" s="35">
        <v>1432</v>
      </c>
      <c r="AO77" s="35">
        <v>378</v>
      </c>
      <c r="AP77" s="35">
        <v>502</v>
      </c>
      <c r="AQ77" s="35">
        <v>299</v>
      </c>
      <c r="AR77" s="35">
        <v>155</v>
      </c>
      <c r="AS77" s="35">
        <v>496</v>
      </c>
      <c r="AT77" s="35">
        <v>0</v>
      </c>
      <c r="AU77" s="35"/>
      <c r="AV77" s="35"/>
      <c r="AW77" s="35">
        <v>0</v>
      </c>
      <c r="AX77" s="75">
        <f t="shared" si="9"/>
        <v>62480</v>
      </c>
      <c r="AY77" s="56"/>
      <c r="AZ77" s="38">
        <v>16594</v>
      </c>
      <c r="BA77" s="76">
        <f t="shared" si="6"/>
        <v>31340</v>
      </c>
      <c r="BB77" s="37">
        <f t="shared" si="7"/>
        <v>23294</v>
      </c>
      <c r="BC77" s="74">
        <v>0</v>
      </c>
      <c r="BD77" s="36">
        <v>23294</v>
      </c>
      <c r="BE77" s="77">
        <v>8046</v>
      </c>
      <c r="BF77" s="77">
        <v>0</v>
      </c>
      <c r="BG77" s="36">
        <v>0</v>
      </c>
      <c r="BH77" s="78">
        <v>0</v>
      </c>
      <c r="BI77" s="56"/>
      <c r="BJ77" s="13"/>
      <c r="BK77" s="13"/>
      <c r="BL77" s="13"/>
      <c r="DI77" s="106"/>
      <c r="DJ77" s="106"/>
    </row>
    <row r="78" spans="1:114" s="15" customFormat="1" x14ac:dyDescent="0.3">
      <c r="A78" s="6" t="s">
        <v>89</v>
      </c>
      <c r="B78" s="10" t="s">
        <v>127</v>
      </c>
      <c r="C78" s="35">
        <f t="shared" si="8"/>
        <v>198262</v>
      </c>
      <c r="D78" s="107"/>
      <c r="E78" s="107"/>
      <c r="F78" s="107"/>
      <c r="G78" s="107"/>
      <c r="H78" s="107"/>
      <c r="I78" s="107"/>
      <c r="J78" s="107"/>
      <c r="K78" s="107"/>
      <c r="L78" s="37">
        <v>6153</v>
      </c>
      <c r="M78" s="35">
        <v>14</v>
      </c>
      <c r="N78" s="35">
        <v>0</v>
      </c>
      <c r="O78" s="35">
        <v>6</v>
      </c>
      <c r="P78" s="35">
        <v>163</v>
      </c>
      <c r="Q78" s="35">
        <v>2550</v>
      </c>
      <c r="R78" s="35">
        <v>282</v>
      </c>
      <c r="S78" s="35">
        <v>0</v>
      </c>
      <c r="T78" s="35">
        <v>280</v>
      </c>
      <c r="U78" s="35">
        <v>220</v>
      </c>
      <c r="V78" s="35">
        <v>78</v>
      </c>
      <c r="W78" s="35">
        <v>65</v>
      </c>
      <c r="X78" s="35">
        <v>38</v>
      </c>
      <c r="Y78" s="35">
        <v>114</v>
      </c>
      <c r="Z78" s="35">
        <v>147</v>
      </c>
      <c r="AA78" s="35">
        <v>6</v>
      </c>
      <c r="AB78" s="35">
        <v>127</v>
      </c>
      <c r="AC78" s="35">
        <v>790</v>
      </c>
      <c r="AD78" s="35">
        <v>61</v>
      </c>
      <c r="AE78" s="35">
        <v>145</v>
      </c>
      <c r="AF78" s="35">
        <v>794</v>
      </c>
      <c r="AG78" s="35">
        <v>9669</v>
      </c>
      <c r="AH78" s="35">
        <v>8937</v>
      </c>
      <c r="AI78" s="35">
        <v>1530</v>
      </c>
      <c r="AJ78" s="35">
        <v>5460</v>
      </c>
      <c r="AK78" s="35">
        <v>693</v>
      </c>
      <c r="AL78" s="35">
        <v>3220</v>
      </c>
      <c r="AM78" s="35">
        <v>9544</v>
      </c>
      <c r="AN78" s="35">
        <v>1380</v>
      </c>
      <c r="AO78" s="35">
        <v>1088</v>
      </c>
      <c r="AP78" s="35">
        <v>238</v>
      </c>
      <c r="AQ78" s="35">
        <v>923</v>
      </c>
      <c r="AR78" s="35">
        <v>114</v>
      </c>
      <c r="AS78" s="35">
        <v>490</v>
      </c>
      <c r="AT78" s="35">
        <v>0</v>
      </c>
      <c r="AU78" s="35"/>
      <c r="AV78" s="35"/>
      <c r="AW78" s="35">
        <v>0</v>
      </c>
      <c r="AX78" s="75">
        <f t="shared" si="9"/>
        <v>55319</v>
      </c>
      <c r="AY78" s="56"/>
      <c r="AZ78" s="38">
        <v>0</v>
      </c>
      <c r="BA78" s="76">
        <f t="shared" si="6"/>
        <v>142943</v>
      </c>
      <c r="BB78" s="37">
        <f t="shared" si="7"/>
        <v>142943</v>
      </c>
      <c r="BC78" s="74">
        <v>100870</v>
      </c>
      <c r="BD78" s="36">
        <v>42073</v>
      </c>
      <c r="BE78" s="77">
        <v>0</v>
      </c>
      <c r="BF78" s="77">
        <v>0</v>
      </c>
      <c r="BG78" s="36">
        <v>0</v>
      </c>
      <c r="BH78" s="78">
        <v>0</v>
      </c>
      <c r="BI78" s="56"/>
      <c r="BJ78" s="13"/>
      <c r="BK78" s="13"/>
      <c r="BL78" s="13"/>
      <c r="DI78" s="106"/>
      <c r="DJ78" s="106"/>
    </row>
    <row r="79" spans="1:114" s="15" customFormat="1" x14ac:dyDescent="0.3">
      <c r="A79" s="6" t="s">
        <v>90</v>
      </c>
      <c r="B79" s="10" t="s">
        <v>128</v>
      </c>
      <c r="C79" s="35">
        <f t="shared" si="8"/>
        <v>360833</v>
      </c>
      <c r="D79" s="107"/>
      <c r="E79" s="107"/>
      <c r="F79" s="107"/>
      <c r="G79" s="107"/>
      <c r="H79" s="107"/>
      <c r="I79" s="107"/>
      <c r="J79" s="107"/>
      <c r="K79" s="107"/>
      <c r="L79" s="37">
        <v>652</v>
      </c>
      <c r="M79" s="35">
        <v>2049</v>
      </c>
      <c r="N79" s="35">
        <v>104</v>
      </c>
      <c r="O79" s="35">
        <v>75</v>
      </c>
      <c r="P79" s="35">
        <v>5875</v>
      </c>
      <c r="Q79" s="35">
        <v>8477</v>
      </c>
      <c r="R79" s="35">
        <v>5914</v>
      </c>
      <c r="S79" s="35">
        <v>0</v>
      </c>
      <c r="T79" s="35">
        <v>422</v>
      </c>
      <c r="U79" s="35">
        <v>3412</v>
      </c>
      <c r="V79" s="35">
        <v>8332</v>
      </c>
      <c r="W79" s="35">
        <v>468</v>
      </c>
      <c r="X79" s="35">
        <v>657</v>
      </c>
      <c r="Y79" s="35">
        <v>1411</v>
      </c>
      <c r="Z79" s="35">
        <v>2377</v>
      </c>
      <c r="AA79" s="35">
        <v>21</v>
      </c>
      <c r="AB79" s="35">
        <v>3181</v>
      </c>
      <c r="AC79" s="35">
        <v>9392</v>
      </c>
      <c r="AD79" s="35">
        <v>4755</v>
      </c>
      <c r="AE79" s="35">
        <v>4225</v>
      </c>
      <c r="AF79" s="35">
        <v>12915</v>
      </c>
      <c r="AG79" s="35">
        <v>21102</v>
      </c>
      <c r="AH79" s="35">
        <v>39635</v>
      </c>
      <c r="AI79" s="35">
        <v>6075</v>
      </c>
      <c r="AJ79" s="35">
        <v>41474</v>
      </c>
      <c r="AK79" s="35">
        <v>15427</v>
      </c>
      <c r="AL79" s="35">
        <v>2137</v>
      </c>
      <c r="AM79" s="35">
        <v>93925</v>
      </c>
      <c r="AN79" s="35">
        <v>24086</v>
      </c>
      <c r="AO79" s="35">
        <v>1219</v>
      </c>
      <c r="AP79" s="35">
        <v>4181</v>
      </c>
      <c r="AQ79" s="35">
        <v>8087</v>
      </c>
      <c r="AR79" s="35">
        <v>1585</v>
      </c>
      <c r="AS79" s="35">
        <v>5508</v>
      </c>
      <c r="AT79" s="35">
        <v>0</v>
      </c>
      <c r="AU79" s="35"/>
      <c r="AV79" s="35"/>
      <c r="AW79" s="35">
        <v>0</v>
      </c>
      <c r="AX79" s="75">
        <f t="shared" si="9"/>
        <v>339155</v>
      </c>
      <c r="AY79" s="56"/>
      <c r="AZ79" s="38">
        <v>18630</v>
      </c>
      <c r="BA79" s="76">
        <f t="shared" si="6"/>
        <v>1958</v>
      </c>
      <c r="BB79" s="37">
        <f t="shared" si="7"/>
        <v>1885</v>
      </c>
      <c r="BC79" s="74">
        <v>45</v>
      </c>
      <c r="BD79" s="36">
        <v>1840</v>
      </c>
      <c r="BE79" s="77">
        <v>0</v>
      </c>
      <c r="BF79" s="77">
        <v>73</v>
      </c>
      <c r="BG79" s="36">
        <v>1090</v>
      </c>
      <c r="BH79" s="78">
        <v>0</v>
      </c>
      <c r="BI79" s="56"/>
      <c r="BJ79" s="13"/>
      <c r="BK79" s="13"/>
      <c r="BL79" s="13"/>
      <c r="DI79" s="106"/>
      <c r="DJ79" s="106"/>
    </row>
    <row r="80" spans="1:114" s="15" customFormat="1" x14ac:dyDescent="0.3">
      <c r="A80" s="6" t="s">
        <v>91</v>
      </c>
      <c r="B80" s="10" t="s">
        <v>129</v>
      </c>
      <c r="C80" s="35">
        <f t="shared" si="8"/>
        <v>119381</v>
      </c>
      <c r="D80" s="107"/>
      <c r="E80" s="107"/>
      <c r="F80" s="107"/>
      <c r="G80" s="107"/>
      <c r="H80" s="107"/>
      <c r="I80" s="107"/>
      <c r="J80" s="107"/>
      <c r="K80" s="107"/>
      <c r="L80" s="37">
        <v>630</v>
      </c>
      <c r="M80" s="35">
        <v>17</v>
      </c>
      <c r="N80" s="35">
        <v>461</v>
      </c>
      <c r="O80" s="35">
        <v>81</v>
      </c>
      <c r="P80" s="35">
        <v>1618</v>
      </c>
      <c r="Q80" s="35">
        <v>1060</v>
      </c>
      <c r="R80" s="35">
        <v>531</v>
      </c>
      <c r="S80" s="35">
        <v>0</v>
      </c>
      <c r="T80" s="35">
        <v>57</v>
      </c>
      <c r="U80" s="35">
        <v>523</v>
      </c>
      <c r="V80" s="35">
        <v>505</v>
      </c>
      <c r="W80" s="35">
        <v>198</v>
      </c>
      <c r="X80" s="35">
        <v>111</v>
      </c>
      <c r="Y80" s="35">
        <v>7359</v>
      </c>
      <c r="Z80" s="35">
        <v>349</v>
      </c>
      <c r="AA80" s="35">
        <v>1</v>
      </c>
      <c r="AB80" s="35">
        <v>1210</v>
      </c>
      <c r="AC80" s="35">
        <v>378</v>
      </c>
      <c r="AD80" s="35">
        <v>3524</v>
      </c>
      <c r="AE80" s="35">
        <v>934</v>
      </c>
      <c r="AF80" s="35">
        <v>8897</v>
      </c>
      <c r="AG80" s="35">
        <v>6091</v>
      </c>
      <c r="AH80" s="35">
        <v>15342</v>
      </c>
      <c r="AI80" s="35">
        <v>1576</v>
      </c>
      <c r="AJ80" s="35">
        <v>7536</v>
      </c>
      <c r="AK80" s="35">
        <v>5467</v>
      </c>
      <c r="AL80" s="35">
        <v>875</v>
      </c>
      <c r="AM80" s="35">
        <v>31118</v>
      </c>
      <c r="AN80" s="35">
        <v>3538</v>
      </c>
      <c r="AO80" s="108">
        <f>5317-3500</f>
        <v>1817</v>
      </c>
      <c r="AP80" s="35">
        <v>3250</v>
      </c>
      <c r="AQ80" s="35">
        <v>2577</v>
      </c>
      <c r="AR80" s="35">
        <v>758</v>
      </c>
      <c r="AS80" s="35">
        <v>356</v>
      </c>
      <c r="AT80" s="35">
        <v>0</v>
      </c>
      <c r="AU80" s="35"/>
      <c r="AV80" s="35"/>
      <c r="AW80" s="35">
        <v>0</v>
      </c>
      <c r="AX80" s="75">
        <f t="shared" si="9"/>
        <v>108745</v>
      </c>
      <c r="AY80" s="56"/>
      <c r="AZ80" s="38">
        <v>0</v>
      </c>
      <c r="BA80" s="76">
        <f t="shared" si="6"/>
        <v>9948</v>
      </c>
      <c r="BB80" s="37">
        <f t="shared" si="7"/>
        <v>9485</v>
      </c>
      <c r="BC80" s="74">
        <v>0</v>
      </c>
      <c r="BD80" s="36">
        <v>9485</v>
      </c>
      <c r="BE80" s="77">
        <v>463</v>
      </c>
      <c r="BF80" s="77">
        <v>0</v>
      </c>
      <c r="BG80" s="36">
        <v>22</v>
      </c>
      <c r="BH80" s="78">
        <v>666</v>
      </c>
      <c r="BI80" s="56"/>
      <c r="BJ80" s="13"/>
      <c r="BK80" s="13"/>
      <c r="BL80" s="13"/>
      <c r="DI80" s="106"/>
      <c r="DJ80" s="106"/>
    </row>
    <row r="81" spans="1:114" s="15" customFormat="1" x14ac:dyDescent="0.3">
      <c r="A81" s="6" t="s">
        <v>92</v>
      </c>
      <c r="B81" s="10" t="s">
        <v>130</v>
      </c>
      <c r="C81" s="35">
        <f t="shared" si="8"/>
        <v>199158</v>
      </c>
      <c r="D81" s="107"/>
      <c r="E81" s="107"/>
      <c r="F81" s="107"/>
      <c r="G81" s="107"/>
      <c r="H81" s="107"/>
      <c r="I81" s="107"/>
      <c r="J81" s="107"/>
      <c r="K81" s="107"/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5">
        <f t="shared" si="9"/>
        <v>0</v>
      </c>
      <c r="AY81" s="56"/>
      <c r="AZ81" s="38">
        <v>0</v>
      </c>
      <c r="BA81" s="76">
        <f t="shared" si="6"/>
        <v>199158</v>
      </c>
      <c r="BB81" s="37">
        <f t="shared" si="7"/>
        <v>5159</v>
      </c>
      <c r="BC81" s="74">
        <v>0</v>
      </c>
      <c r="BD81" s="36">
        <v>5159</v>
      </c>
      <c r="BE81" s="77">
        <v>193999</v>
      </c>
      <c r="BF81" s="77">
        <v>0</v>
      </c>
      <c r="BG81" s="36">
        <v>0</v>
      </c>
      <c r="BH81" s="78">
        <v>0</v>
      </c>
      <c r="BI81" s="56"/>
      <c r="BJ81" s="13"/>
      <c r="BK81" s="13"/>
      <c r="BL81" s="13"/>
      <c r="DI81" s="106"/>
      <c r="DJ81" s="106"/>
    </row>
    <row r="82" spans="1:114" s="15" customFormat="1" x14ac:dyDescent="0.3">
      <c r="A82" s="6" t="s">
        <v>93</v>
      </c>
      <c r="B82" s="10" t="s">
        <v>131</v>
      </c>
      <c r="C82" s="35">
        <f t="shared" si="8"/>
        <v>149693</v>
      </c>
      <c r="D82" s="107"/>
      <c r="E82" s="107"/>
      <c r="F82" s="107"/>
      <c r="G82" s="107"/>
      <c r="H82" s="107"/>
      <c r="I82" s="107"/>
      <c r="J82" s="107"/>
      <c r="K82" s="107"/>
      <c r="L82" s="37">
        <v>0</v>
      </c>
      <c r="M82" s="35">
        <v>0</v>
      </c>
      <c r="N82" s="35">
        <v>1</v>
      </c>
      <c r="O82" s="35">
        <v>0</v>
      </c>
      <c r="P82" s="35">
        <v>51</v>
      </c>
      <c r="Q82" s="35">
        <v>28</v>
      </c>
      <c r="R82" s="35">
        <v>32</v>
      </c>
      <c r="S82" s="35">
        <v>0</v>
      </c>
      <c r="T82" s="35">
        <v>0</v>
      </c>
      <c r="U82" s="35">
        <v>39</v>
      </c>
      <c r="V82" s="35">
        <v>19</v>
      </c>
      <c r="W82" s="35">
        <v>0</v>
      </c>
      <c r="X82" s="35">
        <v>0</v>
      </c>
      <c r="Y82" s="35">
        <v>19</v>
      </c>
      <c r="Z82" s="35">
        <v>20</v>
      </c>
      <c r="AA82" s="35">
        <v>1</v>
      </c>
      <c r="AB82" s="35">
        <v>0</v>
      </c>
      <c r="AC82" s="35">
        <v>20</v>
      </c>
      <c r="AD82" s="35">
        <v>145</v>
      </c>
      <c r="AE82" s="35">
        <v>62</v>
      </c>
      <c r="AF82" s="35">
        <v>32</v>
      </c>
      <c r="AG82" s="35">
        <v>125</v>
      </c>
      <c r="AH82" s="35">
        <v>263</v>
      </c>
      <c r="AI82" s="35">
        <v>254</v>
      </c>
      <c r="AJ82" s="35">
        <v>379</v>
      </c>
      <c r="AK82" s="35">
        <v>294</v>
      </c>
      <c r="AL82" s="35">
        <v>0</v>
      </c>
      <c r="AM82" s="35">
        <v>1017</v>
      </c>
      <c r="AN82" s="35">
        <v>109</v>
      </c>
      <c r="AO82" s="35">
        <v>1501</v>
      </c>
      <c r="AP82" s="35">
        <v>870</v>
      </c>
      <c r="AQ82" s="35">
        <v>1300</v>
      </c>
      <c r="AR82" s="35">
        <v>13</v>
      </c>
      <c r="AS82" s="35">
        <v>4</v>
      </c>
      <c r="AT82" s="35">
        <v>0</v>
      </c>
      <c r="AU82" s="35"/>
      <c r="AV82" s="35"/>
      <c r="AW82" s="35">
        <v>0</v>
      </c>
      <c r="AX82" s="75">
        <f t="shared" si="9"/>
        <v>6598</v>
      </c>
      <c r="AY82" s="56"/>
      <c r="AZ82" s="38">
        <v>725</v>
      </c>
      <c r="BA82" s="76">
        <f t="shared" si="6"/>
        <v>142370</v>
      </c>
      <c r="BB82" s="37">
        <f t="shared" si="7"/>
        <v>53332</v>
      </c>
      <c r="BC82" s="74">
        <v>6830</v>
      </c>
      <c r="BD82" s="36">
        <v>46502</v>
      </c>
      <c r="BE82" s="77">
        <v>85350</v>
      </c>
      <c r="BF82" s="77">
        <v>3688</v>
      </c>
      <c r="BG82" s="36">
        <v>0</v>
      </c>
      <c r="BH82" s="78">
        <v>0</v>
      </c>
      <c r="BI82" s="56"/>
      <c r="BJ82" s="13"/>
      <c r="BK82" s="13"/>
      <c r="BL82" s="13"/>
      <c r="DI82" s="106"/>
      <c r="DJ82" s="106"/>
    </row>
    <row r="83" spans="1:114" s="15" customFormat="1" x14ac:dyDescent="0.3">
      <c r="A83" s="6" t="s">
        <v>94</v>
      </c>
      <c r="B83" s="10" t="s">
        <v>132</v>
      </c>
      <c r="C83" s="35">
        <f t="shared" si="8"/>
        <v>98226</v>
      </c>
      <c r="D83" s="107"/>
      <c r="E83" s="107"/>
      <c r="F83" s="107"/>
      <c r="G83" s="107"/>
      <c r="H83" s="107"/>
      <c r="I83" s="107"/>
      <c r="J83" s="107"/>
      <c r="K83" s="107"/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31</v>
      </c>
      <c r="R83" s="35">
        <v>26</v>
      </c>
      <c r="S83" s="35">
        <v>0</v>
      </c>
      <c r="T83" s="35">
        <v>0</v>
      </c>
      <c r="U83" s="35">
        <v>97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57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145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5">
        <f t="shared" si="9"/>
        <v>356</v>
      </c>
      <c r="AY83" s="56"/>
      <c r="AZ83" s="38">
        <v>0</v>
      </c>
      <c r="BA83" s="76">
        <f t="shared" si="6"/>
        <v>97870</v>
      </c>
      <c r="BB83" s="37">
        <f t="shared" si="7"/>
        <v>70815</v>
      </c>
      <c r="BC83" s="74">
        <v>2555</v>
      </c>
      <c r="BD83" s="36">
        <v>68260</v>
      </c>
      <c r="BE83" s="77">
        <v>21130</v>
      </c>
      <c r="BF83" s="77">
        <v>5925</v>
      </c>
      <c r="BG83" s="36">
        <v>0</v>
      </c>
      <c r="BH83" s="78">
        <v>0</v>
      </c>
      <c r="BI83" s="56"/>
      <c r="BJ83" s="13"/>
      <c r="BK83" s="13"/>
      <c r="BL83" s="13"/>
      <c r="DI83" s="106"/>
      <c r="DJ83" s="106"/>
    </row>
    <row r="84" spans="1:114" s="15" customFormat="1" x14ac:dyDescent="0.3">
      <c r="A84" s="6" t="s">
        <v>95</v>
      </c>
      <c r="B84" s="10" t="s">
        <v>133</v>
      </c>
      <c r="C84" s="35">
        <f t="shared" si="8"/>
        <v>21293</v>
      </c>
      <c r="D84" s="107"/>
      <c r="E84" s="107"/>
      <c r="F84" s="107"/>
      <c r="G84" s="107"/>
      <c r="H84" s="107"/>
      <c r="I84" s="107"/>
      <c r="J84" s="107"/>
      <c r="K84" s="107"/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200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30</v>
      </c>
      <c r="AQ84" s="35">
        <v>0</v>
      </c>
      <c r="AR84" s="35">
        <v>0</v>
      </c>
      <c r="AS84" s="35">
        <v>108</v>
      </c>
      <c r="AT84" s="35">
        <v>0</v>
      </c>
      <c r="AU84" s="35"/>
      <c r="AV84" s="35"/>
      <c r="AW84" s="35">
        <v>0</v>
      </c>
      <c r="AX84" s="75">
        <f t="shared" si="9"/>
        <v>338</v>
      </c>
      <c r="AY84" s="56"/>
      <c r="AZ84" s="38">
        <v>56</v>
      </c>
      <c r="BA84" s="76">
        <f t="shared" si="6"/>
        <v>20899</v>
      </c>
      <c r="BB84" s="37">
        <f t="shared" si="7"/>
        <v>20509</v>
      </c>
      <c r="BC84" s="74">
        <v>0</v>
      </c>
      <c r="BD84" s="36">
        <v>20509</v>
      </c>
      <c r="BE84" s="77">
        <v>0</v>
      </c>
      <c r="BF84" s="77">
        <v>390</v>
      </c>
      <c r="BG84" s="36">
        <v>0</v>
      </c>
      <c r="BH84" s="78">
        <v>0</v>
      </c>
      <c r="BI84" s="56"/>
      <c r="BJ84" s="13"/>
      <c r="BK84" s="13"/>
      <c r="BL84" s="13"/>
      <c r="DI84" s="106"/>
      <c r="DJ84" s="106"/>
    </row>
    <row r="85" spans="1:114" s="15" customFormat="1" x14ac:dyDescent="0.3">
      <c r="A85" s="6" t="s">
        <v>96</v>
      </c>
      <c r="B85" s="10" t="s">
        <v>134</v>
      </c>
      <c r="C85" s="35">
        <f t="shared" si="8"/>
        <v>80881</v>
      </c>
      <c r="D85" s="107"/>
      <c r="E85" s="107"/>
      <c r="F85" s="107"/>
      <c r="G85" s="107"/>
      <c r="H85" s="107"/>
      <c r="I85" s="107"/>
      <c r="J85" s="107"/>
      <c r="K85" s="107"/>
      <c r="L85" s="37">
        <v>1</v>
      </c>
      <c r="M85" s="35">
        <v>0</v>
      </c>
      <c r="N85" s="35">
        <v>0</v>
      </c>
      <c r="O85" s="35">
        <v>0</v>
      </c>
      <c r="P85" s="35">
        <v>21</v>
      </c>
      <c r="Q85" s="35">
        <v>26</v>
      </c>
      <c r="R85" s="35">
        <v>285</v>
      </c>
      <c r="S85" s="35">
        <v>3</v>
      </c>
      <c r="T85" s="35">
        <v>42</v>
      </c>
      <c r="U85" s="35">
        <v>284</v>
      </c>
      <c r="V85" s="35">
        <v>299</v>
      </c>
      <c r="W85" s="35">
        <v>0</v>
      </c>
      <c r="X85" s="35">
        <v>2</v>
      </c>
      <c r="Y85" s="35">
        <v>31</v>
      </c>
      <c r="Z85" s="35">
        <v>31</v>
      </c>
      <c r="AA85" s="35">
        <v>3</v>
      </c>
      <c r="AB85" s="35">
        <v>37</v>
      </c>
      <c r="AC85" s="35">
        <v>13</v>
      </c>
      <c r="AD85" s="35">
        <v>28</v>
      </c>
      <c r="AE85" s="35">
        <v>16</v>
      </c>
      <c r="AF85" s="35">
        <v>10</v>
      </c>
      <c r="AG85" s="35">
        <v>58</v>
      </c>
      <c r="AH85" s="35">
        <v>66</v>
      </c>
      <c r="AI85" s="35">
        <v>960</v>
      </c>
      <c r="AJ85" s="35">
        <v>43</v>
      </c>
      <c r="AK85" s="35">
        <v>1026</v>
      </c>
      <c r="AL85" s="35">
        <v>10</v>
      </c>
      <c r="AM85" s="35">
        <v>14</v>
      </c>
      <c r="AN85" s="35">
        <v>31</v>
      </c>
      <c r="AO85" s="35">
        <v>205</v>
      </c>
      <c r="AP85" s="35">
        <v>1</v>
      </c>
      <c r="AQ85" s="35">
        <v>3</v>
      </c>
      <c r="AR85" s="35">
        <v>218</v>
      </c>
      <c r="AS85" s="35">
        <v>884</v>
      </c>
      <c r="AT85" s="35">
        <v>0</v>
      </c>
      <c r="AU85" s="35"/>
      <c r="AV85" s="35"/>
      <c r="AW85" s="35">
        <v>0</v>
      </c>
      <c r="AX85" s="75">
        <f t="shared" si="9"/>
        <v>4651</v>
      </c>
      <c r="AY85" s="56"/>
      <c r="AZ85" s="38">
        <v>0</v>
      </c>
      <c r="BA85" s="76">
        <f t="shared" si="6"/>
        <v>76230</v>
      </c>
      <c r="BB85" s="37">
        <f t="shared" si="7"/>
        <v>43764</v>
      </c>
      <c r="BC85" s="74">
        <v>0</v>
      </c>
      <c r="BD85" s="36">
        <v>43764</v>
      </c>
      <c r="BE85" s="77">
        <v>0</v>
      </c>
      <c r="BF85" s="77">
        <v>32466</v>
      </c>
      <c r="BG85" s="36">
        <v>0</v>
      </c>
      <c r="BH85" s="78">
        <v>0</v>
      </c>
      <c r="BI85" s="56"/>
      <c r="BJ85" s="13"/>
      <c r="BK85" s="13"/>
      <c r="BL85" s="13"/>
      <c r="DI85" s="106"/>
      <c r="DJ85" s="106"/>
    </row>
    <row r="86" spans="1:114" s="15" customFormat="1" x14ac:dyDescent="0.3">
      <c r="A86" s="6" t="s">
        <v>97</v>
      </c>
      <c r="B86" s="10" t="s">
        <v>135</v>
      </c>
      <c r="C86" s="35">
        <f t="shared" si="8"/>
        <v>4319</v>
      </c>
      <c r="D86" s="107"/>
      <c r="E86" s="107"/>
      <c r="F86" s="107"/>
      <c r="G86" s="107"/>
      <c r="H86" s="107"/>
      <c r="I86" s="107"/>
      <c r="J86" s="107"/>
      <c r="K86" s="107"/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5">
        <f t="shared" si="9"/>
        <v>0</v>
      </c>
      <c r="AY86" s="56"/>
      <c r="AZ86" s="38">
        <v>0</v>
      </c>
      <c r="BA86" s="76">
        <f t="shared" si="6"/>
        <v>4319</v>
      </c>
      <c r="BB86" s="37">
        <f t="shared" si="7"/>
        <v>4319</v>
      </c>
      <c r="BC86" s="74">
        <v>4319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J86" s="13"/>
      <c r="BK86" s="13"/>
      <c r="BL86" s="13"/>
      <c r="DI86" s="106"/>
      <c r="DJ86" s="106"/>
    </row>
    <row r="87" spans="1:114" s="15" customFormat="1" x14ac:dyDescent="0.3">
      <c r="A87" s="6" t="s">
        <v>98</v>
      </c>
      <c r="B87" s="10" t="s">
        <v>136</v>
      </c>
      <c r="C87" s="35">
        <f t="shared" si="8"/>
        <v>0</v>
      </c>
      <c r="D87" s="107"/>
      <c r="E87" s="107"/>
      <c r="F87" s="107"/>
      <c r="G87" s="107"/>
      <c r="H87" s="107"/>
      <c r="I87" s="107"/>
      <c r="J87" s="107"/>
      <c r="K87" s="107"/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5">
        <f t="shared" si="9"/>
        <v>0</v>
      </c>
      <c r="AY87" s="56"/>
      <c r="AZ87" s="38">
        <v>0</v>
      </c>
      <c r="BA87" s="76">
        <f t="shared" si="6"/>
        <v>0</v>
      </c>
      <c r="BB87" s="37">
        <f t="shared" si="7"/>
        <v>0</v>
      </c>
      <c r="BC87" s="74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J87" s="13"/>
      <c r="BK87" s="13"/>
      <c r="BL87" s="13"/>
      <c r="DI87" s="106"/>
      <c r="DJ87" s="106"/>
    </row>
    <row r="88" spans="1:114" s="15" customFormat="1" x14ac:dyDescent="0.3">
      <c r="A88" s="6" t="s">
        <v>99</v>
      </c>
      <c r="B88" s="10" t="s">
        <v>51</v>
      </c>
      <c r="C88" s="35">
        <f t="shared" si="8"/>
        <v>27049</v>
      </c>
      <c r="D88" s="107"/>
      <c r="E88" s="107"/>
      <c r="F88" s="107"/>
      <c r="G88" s="107"/>
      <c r="H88" s="107"/>
      <c r="I88" s="107"/>
      <c r="J88" s="107"/>
      <c r="K88" s="107"/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5">
        <f t="shared" si="9"/>
        <v>0</v>
      </c>
      <c r="AY88" s="56"/>
      <c r="AZ88" s="38">
        <v>30812</v>
      </c>
      <c r="BA88" s="76">
        <f t="shared" si="6"/>
        <v>-3763</v>
      </c>
      <c r="BB88" s="37">
        <f t="shared" si="7"/>
        <v>-3763</v>
      </c>
      <c r="BC88" s="74">
        <v>0</v>
      </c>
      <c r="BD88" s="36">
        <v>-3763</v>
      </c>
      <c r="BE88" s="77">
        <v>0</v>
      </c>
      <c r="BF88" s="77">
        <v>0</v>
      </c>
      <c r="BG88" s="36">
        <v>0</v>
      </c>
      <c r="BH88" s="78">
        <v>0</v>
      </c>
      <c r="BI88" s="56"/>
      <c r="BJ88" s="13"/>
      <c r="BK88" s="13"/>
      <c r="BL88" s="13"/>
      <c r="DI88" s="106"/>
      <c r="DJ88" s="106"/>
    </row>
    <row r="89" spans="1:114" s="15" customFormat="1" ht="12" thickBot="1" x14ac:dyDescent="0.35">
      <c r="A89" s="6" t="s">
        <v>100</v>
      </c>
      <c r="B89" s="10" t="s">
        <v>137</v>
      </c>
      <c r="C89" s="35">
        <f t="shared" si="8"/>
        <v>0</v>
      </c>
      <c r="D89" s="107"/>
      <c r="E89" s="107"/>
      <c r="F89" s="107"/>
      <c r="G89" s="107"/>
      <c r="H89" s="107"/>
      <c r="I89" s="107"/>
      <c r="J89" s="107"/>
      <c r="K89" s="107"/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5">
        <f t="shared" si="9"/>
        <v>0</v>
      </c>
      <c r="AY89" s="56"/>
      <c r="AZ89" s="38">
        <v>0</v>
      </c>
      <c r="BA89" s="76">
        <f t="shared" si="6"/>
        <v>0</v>
      </c>
      <c r="BB89" s="37">
        <f t="shared" si="7"/>
        <v>0</v>
      </c>
      <c r="BC89" s="74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J89" s="13"/>
      <c r="BK89" s="13"/>
      <c r="BL89" s="13"/>
      <c r="DI89" s="106"/>
      <c r="DJ89" s="106"/>
    </row>
    <row r="90" spans="1:114" s="15" customFormat="1" ht="12.5" thickTop="1" thickBot="1" x14ac:dyDescent="0.35">
      <c r="A90" s="13"/>
      <c r="B90" s="79" t="s">
        <v>156</v>
      </c>
      <c r="C90" s="45">
        <f>SUM(C52:C89)</f>
        <v>6622973</v>
      </c>
      <c r="D90" s="45">
        <f t="shared" ref="D90:BI90" si="10">SUM(D52:D89)</f>
        <v>0</v>
      </c>
      <c r="E90" s="45">
        <f t="shared" si="10"/>
        <v>0</v>
      </c>
      <c r="F90" s="45">
        <f t="shared" si="10"/>
        <v>0</v>
      </c>
      <c r="G90" s="45">
        <f t="shared" si="10"/>
        <v>0</v>
      </c>
      <c r="H90" s="45">
        <f t="shared" si="10"/>
        <v>0</v>
      </c>
      <c r="I90" s="45">
        <f t="shared" si="10"/>
        <v>0</v>
      </c>
      <c r="J90" s="45">
        <f t="shared" si="10"/>
        <v>0</v>
      </c>
      <c r="K90" s="80">
        <f t="shared" si="10"/>
        <v>0</v>
      </c>
      <c r="L90" s="45">
        <f t="shared" si="10"/>
        <v>167941</v>
      </c>
      <c r="M90" s="45">
        <f t="shared" si="10"/>
        <v>64183</v>
      </c>
      <c r="N90" s="45">
        <f t="shared" si="10"/>
        <v>3230</v>
      </c>
      <c r="O90" s="45">
        <f t="shared" si="10"/>
        <v>2422</v>
      </c>
      <c r="P90" s="45">
        <f t="shared" si="10"/>
        <v>30656</v>
      </c>
      <c r="Q90" s="45">
        <f t="shared" si="10"/>
        <v>344312</v>
      </c>
      <c r="R90" s="45">
        <f t="shared" si="10"/>
        <v>57986</v>
      </c>
      <c r="S90" s="45">
        <f t="shared" si="10"/>
        <v>14</v>
      </c>
      <c r="T90" s="45">
        <f t="shared" si="10"/>
        <v>58971</v>
      </c>
      <c r="U90" s="45">
        <f t="shared" si="10"/>
        <v>65870</v>
      </c>
      <c r="V90" s="45">
        <f t="shared" si="10"/>
        <v>110782</v>
      </c>
      <c r="W90" s="45">
        <f t="shared" si="10"/>
        <v>4749</v>
      </c>
      <c r="X90" s="45">
        <f t="shared" si="10"/>
        <v>27465</v>
      </c>
      <c r="Y90" s="45">
        <f t="shared" si="10"/>
        <v>133560</v>
      </c>
      <c r="Z90" s="45">
        <f t="shared" si="10"/>
        <v>63714</v>
      </c>
      <c r="AA90" s="45">
        <f t="shared" si="10"/>
        <v>8265</v>
      </c>
      <c r="AB90" s="45">
        <f t="shared" si="10"/>
        <v>47181</v>
      </c>
      <c r="AC90" s="45">
        <f t="shared" si="10"/>
        <v>38895</v>
      </c>
      <c r="AD90" s="45">
        <f t="shared" si="10"/>
        <v>88145</v>
      </c>
      <c r="AE90" s="45">
        <f t="shared" si="10"/>
        <v>16681</v>
      </c>
      <c r="AF90" s="45">
        <f t="shared" si="10"/>
        <v>171333</v>
      </c>
      <c r="AG90" s="45">
        <f t="shared" si="10"/>
        <v>166696</v>
      </c>
      <c r="AH90" s="45">
        <f t="shared" si="10"/>
        <v>243496</v>
      </c>
      <c r="AI90" s="45">
        <f t="shared" si="10"/>
        <v>289804</v>
      </c>
      <c r="AJ90" s="45">
        <f t="shared" si="10"/>
        <v>126008</v>
      </c>
      <c r="AK90" s="45">
        <f t="shared" si="10"/>
        <v>45510</v>
      </c>
      <c r="AL90" s="45">
        <f t="shared" si="10"/>
        <v>14311</v>
      </c>
      <c r="AM90" s="45">
        <f t="shared" si="10"/>
        <v>258649</v>
      </c>
      <c r="AN90" s="45">
        <f t="shared" si="10"/>
        <v>52898</v>
      </c>
      <c r="AO90" s="45">
        <f t="shared" si="10"/>
        <v>58602</v>
      </c>
      <c r="AP90" s="45">
        <f t="shared" si="10"/>
        <v>33790</v>
      </c>
      <c r="AQ90" s="45">
        <f t="shared" si="10"/>
        <v>45491</v>
      </c>
      <c r="AR90" s="45">
        <f t="shared" si="10"/>
        <v>5515</v>
      </c>
      <c r="AS90" s="45">
        <f t="shared" si="10"/>
        <v>39012</v>
      </c>
      <c r="AT90" s="45">
        <f t="shared" si="10"/>
        <v>0</v>
      </c>
      <c r="AU90" s="45"/>
      <c r="AV90" s="45"/>
      <c r="AW90" s="45">
        <f t="shared" si="10"/>
        <v>0</v>
      </c>
      <c r="AX90" s="45">
        <f t="shared" si="10"/>
        <v>2886137</v>
      </c>
      <c r="AY90" s="79">
        <f t="shared" si="10"/>
        <v>0</v>
      </c>
      <c r="AZ90" s="80">
        <f t="shared" si="10"/>
        <v>804788</v>
      </c>
      <c r="BA90" s="80">
        <f t="shared" si="10"/>
        <v>2423430</v>
      </c>
      <c r="BB90" s="45">
        <f t="shared" si="10"/>
        <v>2071858</v>
      </c>
      <c r="BC90" s="45">
        <f t="shared" si="10"/>
        <v>310305</v>
      </c>
      <c r="BD90" s="81">
        <f t="shared" si="10"/>
        <v>1761553</v>
      </c>
      <c r="BE90" s="81">
        <f t="shared" si="10"/>
        <v>308988</v>
      </c>
      <c r="BF90" s="81">
        <f t="shared" si="10"/>
        <v>42584</v>
      </c>
      <c r="BG90" s="45">
        <f t="shared" si="10"/>
        <v>551777</v>
      </c>
      <c r="BH90" s="45">
        <f t="shared" si="10"/>
        <v>-43159</v>
      </c>
      <c r="BI90" s="82">
        <f t="shared" si="10"/>
        <v>0</v>
      </c>
      <c r="BJ90" s="13"/>
      <c r="BK90" s="13"/>
      <c r="BL90" s="13"/>
      <c r="DI90" s="106"/>
      <c r="DJ90" s="106"/>
    </row>
    <row r="91" spans="1:114" s="15" customFormat="1" ht="12" thickTop="1" x14ac:dyDescent="0.3">
      <c r="A91" s="13"/>
      <c r="B91" s="83" t="s">
        <v>157</v>
      </c>
      <c r="C91" s="84"/>
      <c r="D91" s="85"/>
      <c r="E91" s="85"/>
      <c r="F91" s="85">
        <f>F46</f>
        <v>133825</v>
      </c>
      <c r="G91" s="85">
        <f>G46</f>
        <v>-33561</v>
      </c>
      <c r="H91" s="85">
        <f>H46</f>
        <v>17172</v>
      </c>
      <c r="I91" s="85">
        <f>I46</f>
        <v>1305</v>
      </c>
      <c r="J91" s="85">
        <f>J46</f>
        <v>73410</v>
      </c>
      <c r="K91" s="85"/>
      <c r="L91" s="84">
        <f t="shared" ref="L91:AW91" si="11">L46-L90</f>
        <v>407613</v>
      </c>
      <c r="M91" s="86">
        <f t="shared" si="11"/>
        <v>51718</v>
      </c>
      <c r="N91" s="86">
        <f t="shared" si="11"/>
        <v>31770</v>
      </c>
      <c r="O91" s="86">
        <f t="shared" si="11"/>
        <v>26512</v>
      </c>
      <c r="P91" s="86">
        <f t="shared" si="11"/>
        <v>34067</v>
      </c>
      <c r="Q91" s="86">
        <f t="shared" si="11"/>
        <v>90547</v>
      </c>
      <c r="R91" s="86">
        <f t="shared" si="11"/>
        <v>44672</v>
      </c>
      <c r="S91" s="86">
        <f t="shared" si="11"/>
        <v>77</v>
      </c>
      <c r="T91" s="86">
        <f t="shared" si="11"/>
        <v>22519</v>
      </c>
      <c r="U91" s="86">
        <f t="shared" si="11"/>
        <v>39808</v>
      </c>
      <c r="V91" s="86">
        <f t="shared" si="11"/>
        <v>47085</v>
      </c>
      <c r="W91" s="86">
        <f t="shared" si="11"/>
        <v>5552</v>
      </c>
      <c r="X91" s="86">
        <f t="shared" si="11"/>
        <v>5741</v>
      </c>
      <c r="Y91" s="86">
        <f t="shared" si="11"/>
        <v>34950</v>
      </c>
      <c r="Z91" s="86">
        <f t="shared" si="11"/>
        <v>12335</v>
      </c>
      <c r="AA91" s="86">
        <f t="shared" si="11"/>
        <v>5056</v>
      </c>
      <c r="AB91" s="86">
        <f t="shared" si="11"/>
        <v>27170</v>
      </c>
      <c r="AC91" s="86">
        <f t="shared" si="11"/>
        <v>18071</v>
      </c>
      <c r="AD91" s="86">
        <f t="shared" si="11"/>
        <v>36967</v>
      </c>
      <c r="AE91" s="86">
        <f t="shared" si="11"/>
        <v>56964</v>
      </c>
      <c r="AF91" s="86">
        <f t="shared" si="11"/>
        <v>64562</v>
      </c>
      <c r="AG91" s="86">
        <f t="shared" si="11"/>
        <v>244650</v>
      </c>
      <c r="AH91" s="86">
        <f t="shared" si="11"/>
        <v>139870</v>
      </c>
      <c r="AI91" s="86">
        <f t="shared" si="11"/>
        <v>39651</v>
      </c>
      <c r="AJ91" s="86">
        <f t="shared" si="11"/>
        <v>122584</v>
      </c>
      <c r="AK91" s="86">
        <f t="shared" si="11"/>
        <v>55965</v>
      </c>
      <c r="AL91" s="86">
        <f t="shared" si="11"/>
        <v>180800</v>
      </c>
      <c r="AM91" s="86">
        <f t="shared" si="11"/>
        <v>96375</v>
      </c>
      <c r="AN91" s="86">
        <f t="shared" si="11"/>
        <v>52400</v>
      </c>
      <c r="AO91" s="86">
        <f t="shared" si="11"/>
        <v>140556</v>
      </c>
      <c r="AP91" s="86">
        <f t="shared" si="11"/>
        <v>115906</v>
      </c>
      <c r="AQ91" s="86">
        <f t="shared" si="11"/>
        <v>52672</v>
      </c>
      <c r="AR91" s="86">
        <f t="shared" si="11"/>
        <v>15482</v>
      </c>
      <c r="AS91" s="86">
        <f t="shared" si="11"/>
        <v>38180</v>
      </c>
      <c r="AT91" s="86">
        <f t="shared" si="11"/>
        <v>4319</v>
      </c>
      <c r="AU91" s="86"/>
      <c r="AV91" s="86"/>
      <c r="AW91" s="86">
        <f t="shared" si="11"/>
        <v>0</v>
      </c>
      <c r="AX91" s="87">
        <f t="shared" ref="AX91" si="12">SUM(L91:AW91)</f>
        <v>2363166</v>
      </c>
      <c r="AY91" s="87">
        <f t="shared" ref="AY91" si="13">SUM(C91:AW91)</f>
        <v>2555317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DI91" s="106"/>
      <c r="DJ91" s="106"/>
    </row>
    <row r="92" spans="1:114" s="15" customFormat="1" ht="12" thickBot="1" x14ac:dyDescent="0.35">
      <c r="A92" s="13"/>
      <c r="B92" s="83" t="s">
        <v>158</v>
      </c>
      <c r="C92" s="37"/>
      <c r="D92" s="36"/>
      <c r="E92" s="36"/>
      <c r="F92" s="36"/>
      <c r="G92" s="36"/>
      <c r="H92" s="36"/>
      <c r="I92" s="36"/>
      <c r="J92" s="36"/>
      <c r="K92" s="36"/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DI92" s="106"/>
      <c r="DJ92" s="106"/>
    </row>
    <row r="93" spans="1:114" s="15" customFormat="1" ht="12" thickTop="1" x14ac:dyDescent="0.3">
      <c r="A93" s="13"/>
      <c r="B93" s="83" t="s">
        <v>159</v>
      </c>
      <c r="C93" s="37"/>
      <c r="D93" s="36"/>
      <c r="E93" s="36"/>
      <c r="F93" s="36"/>
      <c r="G93" s="36"/>
      <c r="H93" s="36"/>
      <c r="I93" s="36"/>
      <c r="J93" s="36"/>
      <c r="K93" s="36"/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AZ93" s="13"/>
      <c r="BA93" s="88" t="s">
        <v>160</v>
      </c>
      <c r="BB93" s="89"/>
      <c r="BC93" s="89"/>
      <c r="BD93" s="89"/>
      <c r="BE93" s="90">
        <f>AX91</f>
        <v>2363166</v>
      </c>
      <c r="BF93" s="13"/>
      <c r="BG93" s="88" t="s">
        <v>161</v>
      </c>
      <c r="BH93" s="89"/>
      <c r="BI93" s="89"/>
      <c r="BJ93" s="89"/>
      <c r="BK93" s="90">
        <f>BA90</f>
        <v>2423430</v>
      </c>
      <c r="BL93" s="74"/>
      <c r="DI93" s="106"/>
      <c r="DJ93" s="106"/>
    </row>
    <row r="94" spans="1:114" s="15" customFormat="1" x14ac:dyDescent="0.3">
      <c r="A94" s="13"/>
      <c r="B94" s="83" t="s">
        <v>162</v>
      </c>
      <c r="C94" s="37"/>
      <c r="D94" s="36"/>
      <c r="E94" s="36"/>
      <c r="F94" s="36"/>
      <c r="G94" s="36"/>
      <c r="H94" s="36"/>
      <c r="I94" s="36"/>
      <c r="J94" s="36"/>
      <c r="K94" s="36"/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AZ94" s="13"/>
      <c r="BA94" s="91" t="s">
        <v>163</v>
      </c>
      <c r="BB94" s="13"/>
      <c r="BC94" s="13"/>
      <c r="BD94" s="13"/>
      <c r="BE94" s="76">
        <f>J46</f>
        <v>73410</v>
      </c>
      <c r="BF94" s="13"/>
      <c r="BG94" s="91" t="s">
        <v>164</v>
      </c>
      <c r="BH94" s="13"/>
      <c r="BI94" s="13"/>
      <c r="BJ94" s="13"/>
      <c r="BK94" s="76">
        <f>BG90</f>
        <v>551777</v>
      </c>
      <c r="BL94" s="74"/>
      <c r="DI94" s="106"/>
      <c r="DJ94" s="106"/>
    </row>
    <row r="95" spans="1:114" s="15" customFormat="1" x14ac:dyDescent="0.3">
      <c r="A95" s="47"/>
      <c r="B95" s="83" t="s">
        <v>165</v>
      </c>
      <c r="C95" s="92"/>
      <c r="D95" s="93"/>
      <c r="E95" s="93"/>
      <c r="F95" s="93"/>
      <c r="G95" s="93"/>
      <c r="H95" s="93"/>
      <c r="I95" s="93"/>
      <c r="J95" s="93"/>
      <c r="K95" s="93"/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B95" s="47"/>
      <c r="BC95" s="47"/>
      <c r="BD95" s="47"/>
      <c r="BE95" s="95">
        <f>I46</f>
        <v>1305</v>
      </c>
      <c r="BF95" s="47"/>
      <c r="BG95" s="91" t="s">
        <v>167</v>
      </c>
      <c r="BH95" s="13"/>
      <c r="BI95" s="13"/>
      <c r="BJ95" s="13"/>
      <c r="BK95" s="76">
        <f>BH90</f>
        <v>-43159</v>
      </c>
      <c r="BL95" s="74"/>
      <c r="DI95" s="106"/>
      <c r="DJ95" s="106"/>
    </row>
    <row r="96" spans="1:114" s="15" customFormat="1" x14ac:dyDescent="0.3">
      <c r="A96" s="13"/>
      <c r="B96" s="83" t="s">
        <v>168</v>
      </c>
      <c r="C96" s="37"/>
      <c r="D96" s="36"/>
      <c r="E96" s="36"/>
      <c r="F96" s="36"/>
      <c r="G96" s="36"/>
      <c r="H96" s="36"/>
      <c r="I96" s="36"/>
      <c r="J96" s="36"/>
      <c r="K96" s="36"/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AZ96" s="13"/>
      <c r="BA96" s="91" t="s">
        <v>169</v>
      </c>
      <c r="BB96" s="13"/>
      <c r="BC96" s="13"/>
      <c r="BD96" s="13"/>
      <c r="BE96" s="76">
        <f>H46+F46</f>
        <v>150997</v>
      </c>
      <c r="BF96" s="13"/>
      <c r="BG96" s="91" t="s">
        <v>170</v>
      </c>
      <c r="BH96" s="13"/>
      <c r="BI96" s="13"/>
      <c r="BJ96" s="13"/>
      <c r="BK96" s="76">
        <f>BI90</f>
        <v>0</v>
      </c>
      <c r="BL96" s="74"/>
      <c r="DI96" s="106"/>
      <c r="DJ96" s="106"/>
    </row>
    <row r="97" spans="1:114" s="15" customFormat="1" x14ac:dyDescent="0.3">
      <c r="A97" s="13"/>
      <c r="B97" s="83" t="s">
        <v>171</v>
      </c>
      <c r="C97" s="37"/>
      <c r="D97" s="36"/>
      <c r="E97" s="36"/>
      <c r="F97" s="36"/>
      <c r="G97" s="36"/>
      <c r="H97" s="36"/>
      <c r="I97" s="36"/>
      <c r="J97" s="36"/>
      <c r="K97" s="36"/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AZ97" s="13"/>
      <c r="BA97" s="91" t="s">
        <v>172</v>
      </c>
      <c r="BB97" s="13"/>
      <c r="BC97" s="13"/>
      <c r="BD97" s="13"/>
      <c r="BE97" s="76">
        <f>G46</f>
        <v>-33561</v>
      </c>
      <c r="BF97" s="13"/>
      <c r="BG97" s="91" t="s">
        <v>173</v>
      </c>
      <c r="BH97" s="13"/>
      <c r="BI97" s="13"/>
      <c r="BJ97" s="13"/>
      <c r="BK97" s="76">
        <f>AZ90</f>
        <v>804788</v>
      </c>
      <c r="BL97" s="74"/>
      <c r="DI97" s="106"/>
      <c r="DJ97" s="106"/>
    </row>
    <row r="98" spans="1:114" s="15" customFormat="1" ht="12" customHeight="1" thickBot="1" x14ac:dyDescent="0.35">
      <c r="A98" s="13"/>
      <c r="B98" s="83" t="s">
        <v>174</v>
      </c>
      <c r="C98" s="96"/>
      <c r="D98" s="97"/>
      <c r="E98" s="97"/>
      <c r="F98" s="97"/>
      <c r="G98" s="97"/>
      <c r="H98" s="97"/>
      <c r="I98" s="97"/>
      <c r="J98" s="97"/>
      <c r="K98" s="97"/>
      <c r="L98" s="98">
        <v>407613</v>
      </c>
      <c r="M98" s="99">
        <v>51718</v>
      </c>
      <c r="N98" s="99">
        <v>31770</v>
      </c>
      <c r="O98" s="99">
        <v>26512</v>
      </c>
      <c r="P98" s="99">
        <v>34067</v>
      </c>
      <c r="Q98" s="99">
        <v>90547</v>
      </c>
      <c r="R98" s="99">
        <v>44672</v>
      </c>
      <c r="S98" s="99">
        <v>77</v>
      </c>
      <c r="T98" s="99">
        <v>22519</v>
      </c>
      <c r="U98" s="99">
        <v>39808</v>
      </c>
      <c r="V98" s="99">
        <v>47085</v>
      </c>
      <c r="W98" s="99">
        <v>5552</v>
      </c>
      <c r="X98" s="99">
        <v>5741</v>
      </c>
      <c r="Y98" s="99">
        <v>34950</v>
      </c>
      <c r="Z98" s="99">
        <v>12335</v>
      </c>
      <c r="AA98" s="99">
        <v>5056</v>
      </c>
      <c r="AB98" s="99">
        <v>27170</v>
      </c>
      <c r="AC98" s="99">
        <v>18071</v>
      </c>
      <c r="AD98" s="99">
        <v>36967</v>
      </c>
      <c r="AE98" s="99">
        <v>56964</v>
      </c>
      <c r="AF98" s="99">
        <v>64562</v>
      </c>
      <c r="AG98" s="99">
        <v>244650</v>
      </c>
      <c r="AH98" s="99">
        <v>139870</v>
      </c>
      <c r="AI98" s="99">
        <v>39651</v>
      </c>
      <c r="AJ98" s="99">
        <v>122584</v>
      </c>
      <c r="AK98" s="99">
        <v>55965</v>
      </c>
      <c r="AL98" s="99">
        <v>180800</v>
      </c>
      <c r="AM98" s="99">
        <v>96375</v>
      </c>
      <c r="AN98" s="99">
        <v>52400</v>
      </c>
      <c r="AO98" s="99">
        <v>140556</v>
      </c>
      <c r="AP98" s="99">
        <v>115906</v>
      </c>
      <c r="AQ98" s="99">
        <v>52672</v>
      </c>
      <c r="AR98" s="99">
        <v>15482</v>
      </c>
      <c r="AS98" s="99">
        <v>38180</v>
      </c>
      <c r="AT98" s="99">
        <v>4319</v>
      </c>
      <c r="AU98" s="99"/>
      <c r="AV98" s="99"/>
      <c r="AW98" s="99">
        <v>0</v>
      </c>
      <c r="AX98" s="100">
        <v>2363166</v>
      </c>
      <c r="AY98" s="100">
        <v>2363166</v>
      </c>
      <c r="AZ98" s="13"/>
      <c r="BA98" s="91"/>
      <c r="BB98" s="13"/>
      <c r="BC98" s="13"/>
      <c r="BD98" s="13"/>
      <c r="BE98" s="76"/>
      <c r="BF98" s="13"/>
      <c r="BG98" s="91" t="s">
        <v>175</v>
      </c>
      <c r="BH98" s="13"/>
      <c r="BI98" s="13"/>
      <c r="BJ98" s="13"/>
      <c r="BK98" s="76">
        <f>AZ46</f>
        <v>1181519</v>
      </c>
      <c r="BL98" s="74"/>
      <c r="DI98" s="106"/>
      <c r="DJ98" s="106"/>
    </row>
    <row r="99" spans="1:114" s="15" customFormat="1" ht="12.5" thickTop="1" thickBot="1" x14ac:dyDescent="0.35">
      <c r="A99" s="13"/>
      <c r="B99" s="101" t="s">
        <v>176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AZ99" s="13"/>
      <c r="BA99" s="17" t="s">
        <v>177</v>
      </c>
      <c r="BB99" s="18"/>
      <c r="BC99" s="18"/>
      <c r="BD99" s="18"/>
      <c r="BE99" s="105">
        <f>BE93+BE94+BE95+BE96+BE97</f>
        <v>2555317</v>
      </c>
      <c r="BF99" s="13"/>
      <c r="BG99" s="17" t="s">
        <v>177</v>
      </c>
      <c r="BH99" s="18"/>
      <c r="BI99" s="18"/>
      <c r="BJ99" s="18"/>
      <c r="BK99" s="105">
        <f>BK93+BK94+BK95+BK96+BK97-BK98</f>
        <v>2555317</v>
      </c>
      <c r="BL99" s="74"/>
      <c r="DI99" s="106"/>
      <c r="DJ99" s="106"/>
    </row>
    <row r="100" spans="1:114" ht="12" thickTop="1" x14ac:dyDescent="0.3"/>
    <row r="101" spans="1:114" x14ac:dyDescent="0.3">
      <c r="BF101" s="74"/>
    </row>
    <row r="102" spans="1:114" x14ac:dyDescent="0.3">
      <c r="BF102" s="11">
        <f>+BE99-BK99</f>
        <v>0</v>
      </c>
    </row>
    <row r="103" spans="1:114" x14ac:dyDescent="0.3">
      <c r="BH103" s="12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topLeftCell="AQ1" zoomScale="90" zoomScaleNormal="90" workbookViewId="0">
      <selection activeCell="BC5" sqref="BC5"/>
    </sheetView>
  </sheetViews>
  <sheetFormatPr baseColWidth="10" defaultColWidth="13.33203125" defaultRowHeight="11.5" x14ac:dyDescent="0.3"/>
  <cols>
    <col min="1" max="1" width="4.33203125" style="13" bestFit="1" customWidth="1"/>
    <col min="2" max="2" width="116.44140625" style="13" bestFit="1" customWidth="1"/>
    <col min="3" max="3" width="12.6640625" style="13" customWidth="1"/>
    <col min="4" max="10" width="11.33203125" style="13" customWidth="1"/>
    <col min="11" max="11" width="16" style="13" customWidth="1"/>
    <col min="12" max="51" width="14.77734375" style="13" customWidth="1"/>
    <col min="52" max="57" width="11.33203125" style="13" customWidth="1"/>
    <col min="58" max="58" width="16.6640625" style="13" bestFit="1" customWidth="1"/>
    <col min="59" max="60" width="11.33203125" style="13" customWidth="1"/>
    <col min="61" max="61" width="12.109375" style="13" customWidth="1"/>
    <col min="62" max="62" width="10.77734375" style="13" bestFit="1" customWidth="1"/>
    <col min="63" max="63" width="13.6640625" style="16" customWidth="1"/>
    <col min="64" max="64" width="21.109375" style="16" bestFit="1" customWidth="1"/>
    <col min="65" max="16384" width="13.33203125" style="13"/>
  </cols>
  <sheetData>
    <row r="1" spans="1:64" x14ac:dyDescent="0.3">
      <c r="G1" s="14" t="s">
        <v>0</v>
      </c>
      <c r="H1" s="14"/>
      <c r="N1" s="15" t="s">
        <v>1</v>
      </c>
      <c r="AN1" s="1"/>
    </row>
    <row r="2" spans="1:64" x14ac:dyDescent="0.3">
      <c r="N2" s="15" t="s">
        <v>2</v>
      </c>
    </row>
    <row r="3" spans="1:64" ht="12" thickBot="1" x14ac:dyDescent="0.35">
      <c r="C3" s="14" t="s">
        <v>3</v>
      </c>
      <c r="AY3" s="14"/>
      <c r="BE3" s="14"/>
    </row>
    <row r="4" spans="1:64" ht="12.5" thickTop="1" thickBot="1" x14ac:dyDescent="0.35">
      <c r="L4" s="17" t="s">
        <v>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BJ4" s="16"/>
      <c r="BK4" s="13"/>
      <c r="BL4" s="13"/>
    </row>
    <row r="5" spans="1:64" ht="65.5" customHeight="1" thickTop="1" x14ac:dyDescent="0.3">
      <c r="A5" s="109" t="s">
        <v>5</v>
      </c>
      <c r="B5" s="110"/>
      <c r="C5" s="3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1" t="s">
        <v>13</v>
      </c>
      <c r="K5" s="22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22" t="s">
        <v>53</v>
      </c>
      <c r="AY5" s="23" t="s">
        <v>54</v>
      </c>
      <c r="AZ5" s="24" t="s">
        <v>55</v>
      </c>
      <c r="BK5" s="13"/>
      <c r="BL5" s="13"/>
    </row>
    <row r="6" spans="1:64" ht="15" customHeight="1" x14ac:dyDescent="0.3">
      <c r="A6" s="111"/>
      <c r="B6" s="112"/>
      <c r="C6" s="25"/>
      <c r="D6" s="26"/>
      <c r="E6" s="26"/>
      <c r="F6" s="26"/>
      <c r="G6" s="26"/>
      <c r="H6" s="26"/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8"/>
      <c r="AY6" s="29"/>
      <c r="AZ6" s="30"/>
      <c r="BK6" s="13"/>
      <c r="BL6" s="13"/>
    </row>
    <row r="7" spans="1:64" ht="15" customHeight="1" thickBot="1" x14ac:dyDescent="0.35">
      <c r="A7" s="113"/>
      <c r="B7" s="114"/>
      <c r="C7" s="31"/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/>
      <c r="L7" s="33" t="s">
        <v>63</v>
      </c>
      <c r="M7" s="31" t="s">
        <v>64</v>
      </c>
      <c r="N7" s="31" t="s">
        <v>65</v>
      </c>
      <c r="O7" s="31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78</v>
      </c>
      <c r="AB7" s="31" t="s">
        <v>79</v>
      </c>
      <c r="AC7" s="31" t="s">
        <v>80</v>
      </c>
      <c r="AD7" s="31" t="s">
        <v>81</v>
      </c>
      <c r="AE7" s="31" t="s">
        <v>82</v>
      </c>
      <c r="AF7" s="31" t="s">
        <v>83</v>
      </c>
      <c r="AG7" s="31" t="s">
        <v>84</v>
      </c>
      <c r="AH7" s="31" t="s">
        <v>85</v>
      </c>
      <c r="AI7" s="31" t="s">
        <v>86</v>
      </c>
      <c r="AJ7" s="31" t="s">
        <v>87</v>
      </c>
      <c r="AK7" s="31" t="s">
        <v>88</v>
      </c>
      <c r="AL7" s="31" t="s">
        <v>89</v>
      </c>
      <c r="AM7" s="31" t="s">
        <v>90</v>
      </c>
      <c r="AN7" s="31" t="s">
        <v>91</v>
      </c>
      <c r="AO7" s="31" t="s">
        <v>92</v>
      </c>
      <c r="AP7" s="31" t="s">
        <v>93</v>
      </c>
      <c r="AQ7" s="31" t="s">
        <v>94</v>
      </c>
      <c r="AR7" s="31" t="s">
        <v>95</v>
      </c>
      <c r="AS7" s="31" t="s">
        <v>96</v>
      </c>
      <c r="AT7" s="31" t="s">
        <v>97</v>
      </c>
      <c r="AU7" s="31" t="s">
        <v>98</v>
      </c>
      <c r="AV7" s="31" t="s">
        <v>99</v>
      </c>
      <c r="AW7" s="31" t="s">
        <v>100</v>
      </c>
      <c r="AX7" s="34"/>
      <c r="AY7" s="29"/>
      <c r="AZ7" s="30"/>
      <c r="BK7" s="13"/>
      <c r="BL7" s="13"/>
    </row>
    <row r="8" spans="1:64" ht="15" customHeight="1" thickTop="1" x14ac:dyDescent="0.3">
      <c r="A8" s="4" t="s">
        <v>63</v>
      </c>
      <c r="B8" s="5" t="s">
        <v>101</v>
      </c>
      <c r="C8" s="35">
        <v>722634</v>
      </c>
      <c r="D8" s="35">
        <v>63547</v>
      </c>
      <c r="E8" s="36">
        <v>26841</v>
      </c>
      <c r="F8" s="36">
        <v>959</v>
      </c>
      <c r="G8" s="36">
        <v>0</v>
      </c>
      <c r="H8" s="36">
        <v>0</v>
      </c>
      <c r="I8" s="36">
        <v>0</v>
      </c>
      <c r="J8" s="36">
        <v>1165</v>
      </c>
      <c r="K8" s="36">
        <v>630078</v>
      </c>
      <c r="L8" s="37">
        <v>612045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/>
      <c r="AV8" s="35"/>
      <c r="AW8" s="35">
        <v>0</v>
      </c>
      <c r="AX8" s="38">
        <v>612045</v>
      </c>
      <c r="AY8" s="39"/>
      <c r="AZ8" s="38">
        <v>18058</v>
      </c>
      <c r="BK8" s="13"/>
      <c r="BL8" s="13"/>
    </row>
    <row r="9" spans="1:64" ht="15" customHeight="1" x14ac:dyDescent="0.3">
      <c r="A9" s="6" t="s">
        <v>64</v>
      </c>
      <c r="B9" s="7" t="s">
        <v>102</v>
      </c>
      <c r="C9" s="35">
        <v>146329</v>
      </c>
      <c r="D9" s="35">
        <v>13202</v>
      </c>
      <c r="E9" s="36">
        <v>1742</v>
      </c>
      <c r="F9" s="36">
        <v>0</v>
      </c>
      <c r="G9" s="36">
        <v>0</v>
      </c>
      <c r="H9" s="36">
        <v>0</v>
      </c>
      <c r="I9" s="36">
        <v>0</v>
      </c>
      <c r="J9" s="36">
        <v>76</v>
      </c>
      <c r="K9" s="36">
        <v>131309</v>
      </c>
      <c r="L9" s="37">
        <v>0</v>
      </c>
      <c r="M9" s="35">
        <v>128053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/>
      <c r="AV9" s="35"/>
      <c r="AW9" s="35">
        <v>0</v>
      </c>
      <c r="AX9" s="38">
        <v>128053</v>
      </c>
      <c r="AY9" s="40"/>
      <c r="AZ9" s="38">
        <v>3291</v>
      </c>
      <c r="BK9" s="13"/>
      <c r="BL9" s="13"/>
    </row>
    <row r="10" spans="1:64" ht="15" customHeight="1" x14ac:dyDescent="0.3">
      <c r="A10" s="6" t="s">
        <v>65</v>
      </c>
      <c r="B10" s="7" t="s">
        <v>103</v>
      </c>
      <c r="C10" s="35">
        <v>42923</v>
      </c>
      <c r="D10" s="35">
        <v>4450</v>
      </c>
      <c r="E10" s="36">
        <v>1335</v>
      </c>
      <c r="F10" s="36">
        <v>44</v>
      </c>
      <c r="G10" s="36">
        <v>0</v>
      </c>
      <c r="H10" s="36">
        <v>0</v>
      </c>
      <c r="I10" s="36">
        <v>0</v>
      </c>
      <c r="J10" s="36">
        <v>7</v>
      </c>
      <c r="K10" s="36">
        <v>37089</v>
      </c>
      <c r="L10" s="37">
        <v>0</v>
      </c>
      <c r="M10" s="35">
        <v>0</v>
      </c>
      <c r="N10" s="35">
        <v>36737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/>
      <c r="AV10" s="35"/>
      <c r="AW10" s="35">
        <v>0</v>
      </c>
      <c r="AX10" s="38">
        <v>36737</v>
      </c>
      <c r="AY10" s="40"/>
      <c r="AZ10" s="38">
        <v>350</v>
      </c>
      <c r="BK10" s="13"/>
      <c r="BL10" s="13"/>
    </row>
    <row r="11" spans="1:64" ht="15" customHeight="1" x14ac:dyDescent="0.3">
      <c r="A11" s="6" t="s">
        <v>66</v>
      </c>
      <c r="B11" s="7" t="s">
        <v>104</v>
      </c>
      <c r="C11" s="35">
        <v>37452</v>
      </c>
      <c r="D11" s="35">
        <v>3879</v>
      </c>
      <c r="E11" s="36">
        <v>1172</v>
      </c>
      <c r="F11" s="36">
        <v>192</v>
      </c>
      <c r="G11" s="36">
        <v>0</v>
      </c>
      <c r="H11" s="36">
        <v>0</v>
      </c>
      <c r="I11" s="36">
        <v>0</v>
      </c>
      <c r="J11" s="36">
        <v>99</v>
      </c>
      <c r="K11" s="36">
        <v>32114</v>
      </c>
      <c r="L11" s="37">
        <v>0</v>
      </c>
      <c r="M11" s="35">
        <v>0</v>
      </c>
      <c r="N11" s="35">
        <v>0</v>
      </c>
      <c r="O11" s="35">
        <v>30752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/>
      <c r="AV11" s="35"/>
      <c r="AW11" s="35">
        <v>0</v>
      </c>
      <c r="AX11" s="38">
        <v>30752</v>
      </c>
      <c r="AY11" s="40"/>
      <c r="AZ11" s="38">
        <v>1210</v>
      </c>
      <c r="BK11" s="13"/>
      <c r="BL11" s="13"/>
    </row>
    <row r="12" spans="1:64" ht="15" customHeight="1" x14ac:dyDescent="0.3">
      <c r="A12" s="6" t="s">
        <v>67</v>
      </c>
      <c r="B12" s="7" t="s">
        <v>105</v>
      </c>
      <c r="C12" s="35">
        <v>113270</v>
      </c>
      <c r="D12" s="35">
        <v>8483</v>
      </c>
      <c r="E12" s="36">
        <v>3332</v>
      </c>
      <c r="F12" s="36">
        <v>1310</v>
      </c>
      <c r="G12" s="36">
        <v>0</v>
      </c>
      <c r="H12" s="36">
        <v>0</v>
      </c>
      <c r="I12" s="36">
        <v>99</v>
      </c>
      <c r="J12" s="36">
        <v>277</v>
      </c>
      <c r="K12" s="36">
        <v>100300</v>
      </c>
      <c r="L12" s="37">
        <v>0</v>
      </c>
      <c r="M12" s="35">
        <v>0</v>
      </c>
      <c r="N12" s="35">
        <v>0</v>
      </c>
      <c r="O12" s="35">
        <v>0</v>
      </c>
      <c r="P12" s="35">
        <v>75441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4918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/>
      <c r="AV12" s="35"/>
      <c r="AW12" s="35">
        <v>0</v>
      </c>
      <c r="AX12" s="38">
        <v>80379</v>
      </c>
      <c r="AY12" s="40"/>
      <c r="AZ12" s="38">
        <v>20447</v>
      </c>
      <c r="BK12" s="13"/>
      <c r="BL12" s="13"/>
    </row>
    <row r="13" spans="1:64" ht="15" customHeight="1" x14ac:dyDescent="0.3">
      <c r="A13" s="6" t="s">
        <v>68</v>
      </c>
      <c r="B13" s="7" t="s">
        <v>106</v>
      </c>
      <c r="C13" s="35">
        <v>634599</v>
      </c>
      <c r="D13" s="35">
        <v>60513</v>
      </c>
      <c r="E13" s="36">
        <v>14650</v>
      </c>
      <c r="F13" s="36">
        <v>18637</v>
      </c>
      <c r="G13" s="36">
        <v>0</v>
      </c>
      <c r="H13" s="36">
        <v>796</v>
      </c>
      <c r="I13" s="36">
        <v>60</v>
      </c>
      <c r="J13" s="36">
        <v>10213</v>
      </c>
      <c r="K13" s="36">
        <v>529952</v>
      </c>
      <c r="L13" s="37">
        <v>0</v>
      </c>
      <c r="M13" s="35">
        <v>0</v>
      </c>
      <c r="N13" s="35">
        <v>0</v>
      </c>
      <c r="O13" s="35">
        <v>0</v>
      </c>
      <c r="P13" s="35">
        <v>0</v>
      </c>
      <c r="Q13" s="35">
        <v>453748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/>
      <c r="AV13" s="35"/>
      <c r="AW13" s="35">
        <v>0</v>
      </c>
      <c r="AX13" s="38">
        <v>453748</v>
      </c>
      <c r="AY13" s="40"/>
      <c r="AZ13" s="38">
        <v>77545</v>
      </c>
      <c r="BK13" s="13"/>
      <c r="BL13" s="13"/>
    </row>
    <row r="14" spans="1:64" ht="15" customHeight="1" x14ac:dyDescent="0.3">
      <c r="A14" s="6" t="s">
        <v>69</v>
      </c>
      <c r="B14" s="7" t="s">
        <v>107</v>
      </c>
      <c r="C14" s="35">
        <v>134760</v>
      </c>
      <c r="D14" s="35">
        <v>10261</v>
      </c>
      <c r="E14" s="36">
        <v>984</v>
      </c>
      <c r="F14" s="36">
        <v>8161</v>
      </c>
      <c r="G14" s="36">
        <v>0</v>
      </c>
      <c r="H14" s="36">
        <v>1744</v>
      </c>
      <c r="I14" s="36">
        <v>26</v>
      </c>
      <c r="J14" s="36">
        <v>2891</v>
      </c>
      <c r="K14" s="36">
        <v>109957</v>
      </c>
      <c r="L14" s="37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102510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/>
      <c r="AV14" s="35"/>
      <c r="AW14" s="35">
        <v>0</v>
      </c>
      <c r="AX14" s="38">
        <v>102510</v>
      </c>
      <c r="AY14" s="40"/>
      <c r="AZ14" s="38">
        <v>7402</v>
      </c>
      <c r="BK14" s="13"/>
      <c r="BL14" s="13"/>
    </row>
    <row r="15" spans="1:64" ht="15" customHeight="1" x14ac:dyDescent="0.3">
      <c r="A15" s="6" t="s">
        <v>70</v>
      </c>
      <c r="B15" s="7" t="s">
        <v>108</v>
      </c>
      <c r="C15" s="35">
        <v>12146</v>
      </c>
      <c r="D15" s="35">
        <v>624</v>
      </c>
      <c r="E15" s="36">
        <v>152</v>
      </c>
      <c r="F15" s="36">
        <v>2931</v>
      </c>
      <c r="G15" s="36">
        <v>0</v>
      </c>
      <c r="H15" s="36">
        <v>487</v>
      </c>
      <c r="I15" s="36">
        <v>4</v>
      </c>
      <c r="J15" s="36">
        <v>1042</v>
      </c>
      <c r="K15" s="36">
        <v>7007</v>
      </c>
      <c r="L15" s="37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90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/>
      <c r="AV15" s="35"/>
      <c r="AW15" s="35">
        <v>0</v>
      </c>
      <c r="AX15" s="38">
        <v>90</v>
      </c>
      <c r="AY15" s="40"/>
      <c r="AZ15" s="38">
        <v>6915</v>
      </c>
      <c r="BK15" s="13"/>
      <c r="BL15" s="13"/>
    </row>
    <row r="16" spans="1:64" ht="15" customHeight="1" x14ac:dyDescent="0.3">
      <c r="A16" s="6" t="s">
        <v>71</v>
      </c>
      <c r="B16" s="7" t="s">
        <v>109</v>
      </c>
      <c r="C16" s="35">
        <v>238952</v>
      </c>
      <c r="D16" s="35">
        <v>53104</v>
      </c>
      <c r="E16" s="36">
        <v>1091</v>
      </c>
      <c r="F16" s="36">
        <v>13092</v>
      </c>
      <c r="G16" s="36">
        <v>0</v>
      </c>
      <c r="H16" s="36">
        <v>0</v>
      </c>
      <c r="I16" s="36">
        <v>37</v>
      </c>
      <c r="J16" s="36">
        <v>10943</v>
      </c>
      <c r="K16" s="36">
        <v>160402</v>
      </c>
      <c r="L16" s="37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83661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/>
      <c r="AV16" s="35"/>
      <c r="AW16" s="35">
        <v>0</v>
      </c>
      <c r="AX16" s="38">
        <v>83661</v>
      </c>
      <c r="AY16" s="40"/>
      <c r="AZ16" s="38">
        <v>76697</v>
      </c>
      <c r="BK16" s="13"/>
      <c r="BL16" s="13"/>
    </row>
    <row r="17" spans="1:64" ht="15" customHeight="1" x14ac:dyDescent="0.3">
      <c r="A17" s="6" t="s">
        <v>72</v>
      </c>
      <c r="B17" s="7" t="s">
        <v>110</v>
      </c>
      <c r="C17" s="35">
        <v>150820</v>
      </c>
      <c r="D17" s="35">
        <v>18722</v>
      </c>
      <c r="E17" s="36">
        <v>3879</v>
      </c>
      <c r="F17" s="36">
        <v>1522</v>
      </c>
      <c r="G17" s="36">
        <v>0</v>
      </c>
      <c r="H17" s="36">
        <v>0</v>
      </c>
      <c r="I17" s="36">
        <v>6</v>
      </c>
      <c r="J17" s="36">
        <v>2491</v>
      </c>
      <c r="K17" s="36">
        <v>124273</v>
      </c>
      <c r="L17" s="3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106437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/>
      <c r="AV17" s="35"/>
      <c r="AW17" s="35">
        <v>0</v>
      </c>
      <c r="AX17" s="38">
        <v>106437</v>
      </c>
      <c r="AY17" s="40"/>
      <c r="AZ17" s="38">
        <v>17849</v>
      </c>
      <c r="BK17" s="13"/>
      <c r="BL17" s="13"/>
    </row>
    <row r="18" spans="1:64" ht="15" customHeight="1" x14ac:dyDescent="0.3">
      <c r="A18" s="6" t="s">
        <v>73</v>
      </c>
      <c r="B18" s="7" t="s">
        <v>111</v>
      </c>
      <c r="C18" s="35">
        <v>646033</v>
      </c>
      <c r="D18" s="35">
        <v>79933</v>
      </c>
      <c r="E18" s="36">
        <v>13084</v>
      </c>
      <c r="F18" s="36">
        <v>19601</v>
      </c>
      <c r="G18" s="36">
        <v>-18556</v>
      </c>
      <c r="H18" s="36">
        <v>19073</v>
      </c>
      <c r="I18" s="36">
        <v>220</v>
      </c>
      <c r="J18" s="36">
        <v>15786</v>
      </c>
      <c r="K18" s="36">
        <v>517708</v>
      </c>
      <c r="L18" s="37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161311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/>
      <c r="AV18" s="35"/>
      <c r="AW18" s="35">
        <v>0</v>
      </c>
      <c r="AX18" s="38">
        <v>161311</v>
      </c>
      <c r="AY18" s="40"/>
      <c r="AZ18" s="38">
        <v>356106</v>
      </c>
      <c r="BK18" s="13"/>
      <c r="BL18" s="13"/>
    </row>
    <row r="19" spans="1:64" ht="15" customHeight="1" x14ac:dyDescent="0.3">
      <c r="A19" s="6" t="s">
        <v>74</v>
      </c>
      <c r="B19" s="7" t="s">
        <v>112</v>
      </c>
      <c r="C19" s="35">
        <v>58564</v>
      </c>
      <c r="D19" s="35">
        <v>11342</v>
      </c>
      <c r="E19" s="36">
        <v>1090</v>
      </c>
      <c r="F19" s="36">
        <v>24</v>
      </c>
      <c r="G19" s="36">
        <v>0</v>
      </c>
      <c r="H19" s="36">
        <v>0</v>
      </c>
      <c r="I19" s="36">
        <v>1</v>
      </c>
      <c r="J19" s="36">
        <v>580</v>
      </c>
      <c r="K19" s="36">
        <v>45455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9985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/>
      <c r="AV19" s="35"/>
      <c r="AW19" s="35">
        <v>0</v>
      </c>
      <c r="AX19" s="38">
        <v>9985</v>
      </c>
      <c r="AY19" s="40"/>
      <c r="AZ19" s="38">
        <v>35469</v>
      </c>
      <c r="BK19" s="13"/>
      <c r="BL19" s="13"/>
    </row>
    <row r="20" spans="1:64" ht="15" customHeight="1" x14ac:dyDescent="0.3">
      <c r="A20" s="6" t="s">
        <v>75</v>
      </c>
      <c r="B20" s="7" t="s">
        <v>113</v>
      </c>
      <c r="C20" s="35">
        <v>70167</v>
      </c>
      <c r="D20" s="35">
        <v>3575</v>
      </c>
      <c r="E20" s="36">
        <v>1251</v>
      </c>
      <c r="F20" s="36">
        <v>4492</v>
      </c>
      <c r="G20" s="36">
        <v>0</v>
      </c>
      <c r="H20" s="36">
        <v>0</v>
      </c>
      <c r="I20" s="36">
        <v>8</v>
      </c>
      <c r="J20" s="36">
        <v>2536</v>
      </c>
      <c r="K20" s="36">
        <v>58410</v>
      </c>
      <c r="L20" s="37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34038</v>
      </c>
      <c r="Y20" s="35">
        <v>3966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/>
      <c r="AV20" s="35"/>
      <c r="AW20" s="35">
        <v>0</v>
      </c>
      <c r="AX20" s="38">
        <v>38128</v>
      </c>
      <c r="AY20" s="40"/>
      <c r="AZ20" s="38">
        <v>21104</v>
      </c>
      <c r="BK20" s="13"/>
      <c r="BL20" s="13"/>
    </row>
    <row r="21" spans="1:64" ht="15" customHeight="1" x14ac:dyDescent="0.3">
      <c r="A21" s="6" t="s">
        <v>76</v>
      </c>
      <c r="B21" s="7" t="s">
        <v>114</v>
      </c>
      <c r="C21" s="35">
        <v>212819</v>
      </c>
      <c r="D21" s="35">
        <v>6379</v>
      </c>
      <c r="E21" s="36">
        <v>2174</v>
      </c>
      <c r="F21" s="36">
        <v>13268</v>
      </c>
      <c r="G21" s="36">
        <v>0</v>
      </c>
      <c r="H21" s="36">
        <v>0</v>
      </c>
      <c r="I21" s="36">
        <v>2</v>
      </c>
      <c r="J21" s="36">
        <v>2462</v>
      </c>
      <c r="K21" s="36">
        <v>189007</v>
      </c>
      <c r="L21" s="37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152236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/>
      <c r="AV21" s="35"/>
      <c r="AW21" s="35">
        <v>0</v>
      </c>
      <c r="AX21" s="38">
        <v>152236</v>
      </c>
      <c r="AY21" s="40"/>
      <c r="AZ21" s="38">
        <v>36912</v>
      </c>
      <c r="BK21" s="13"/>
      <c r="BL21" s="13"/>
    </row>
    <row r="22" spans="1:64" ht="15" customHeight="1" x14ac:dyDescent="0.3">
      <c r="A22" s="6" t="s">
        <v>77</v>
      </c>
      <c r="B22" s="7" t="s">
        <v>115</v>
      </c>
      <c r="C22" s="35">
        <v>193936</v>
      </c>
      <c r="D22" s="35">
        <v>15221</v>
      </c>
      <c r="E22" s="36">
        <v>4623</v>
      </c>
      <c r="F22" s="36">
        <v>4578</v>
      </c>
      <c r="G22" s="36">
        <v>0</v>
      </c>
      <c r="H22" s="36">
        <v>0</v>
      </c>
      <c r="I22" s="36">
        <v>894</v>
      </c>
      <c r="J22" s="36">
        <v>3821</v>
      </c>
      <c r="K22" s="36">
        <v>164784</v>
      </c>
      <c r="L22" s="3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61702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/>
      <c r="AV22" s="35"/>
      <c r="AW22" s="35">
        <v>0</v>
      </c>
      <c r="AX22" s="38">
        <v>61702</v>
      </c>
      <c r="AY22" s="40"/>
      <c r="AZ22" s="38">
        <v>101175</v>
      </c>
      <c r="BK22" s="13"/>
      <c r="BL22" s="13"/>
    </row>
    <row r="23" spans="1:64" ht="15" customHeight="1" x14ac:dyDescent="0.3">
      <c r="A23" s="6" t="s">
        <v>78</v>
      </c>
      <c r="B23" s="7" t="s">
        <v>116</v>
      </c>
      <c r="C23" s="35">
        <v>310365</v>
      </c>
      <c r="D23" s="35">
        <v>27905</v>
      </c>
      <c r="E23" s="36">
        <v>1544</v>
      </c>
      <c r="F23" s="36">
        <v>10486</v>
      </c>
      <c r="G23" s="36">
        <v>0</v>
      </c>
      <c r="H23" s="36">
        <v>42</v>
      </c>
      <c r="I23" s="36">
        <v>48</v>
      </c>
      <c r="J23" s="36">
        <v>16337</v>
      </c>
      <c r="K23" s="36">
        <v>254030</v>
      </c>
      <c r="L23" s="37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13383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/>
      <c r="AV23" s="35"/>
      <c r="AW23" s="35">
        <v>0</v>
      </c>
      <c r="AX23" s="38">
        <v>13383</v>
      </c>
      <c r="AY23" s="40"/>
      <c r="AZ23" s="38">
        <v>240522</v>
      </c>
      <c r="BK23" s="13"/>
      <c r="BL23" s="13"/>
    </row>
    <row r="24" spans="1:64" ht="15" customHeight="1" x14ac:dyDescent="0.3">
      <c r="A24" s="6" t="s">
        <v>79</v>
      </c>
      <c r="B24" s="7" t="s">
        <v>117</v>
      </c>
      <c r="C24" s="35">
        <v>91057</v>
      </c>
      <c r="D24" s="35">
        <v>6656</v>
      </c>
      <c r="E24" s="36">
        <v>709</v>
      </c>
      <c r="F24" s="36">
        <v>2552</v>
      </c>
      <c r="G24" s="36">
        <v>0</v>
      </c>
      <c r="H24" s="36">
        <v>0</v>
      </c>
      <c r="I24" s="36">
        <v>3</v>
      </c>
      <c r="J24" s="36">
        <v>677</v>
      </c>
      <c r="K24" s="36">
        <v>80446</v>
      </c>
      <c r="L24" s="3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76910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/>
      <c r="AV24" s="35"/>
      <c r="AW24" s="35">
        <v>0</v>
      </c>
      <c r="AX24" s="38">
        <v>76910</v>
      </c>
      <c r="AY24" s="40"/>
      <c r="AZ24" s="38">
        <v>3497</v>
      </c>
      <c r="BK24" s="13"/>
      <c r="BL24" s="13"/>
    </row>
    <row r="25" spans="1:64" ht="15" customHeight="1" x14ac:dyDescent="0.3">
      <c r="A25" s="6" t="s">
        <v>80</v>
      </c>
      <c r="B25" s="7" t="s">
        <v>118</v>
      </c>
      <c r="C25" s="35">
        <v>68331</v>
      </c>
      <c r="D25" s="35">
        <v>0</v>
      </c>
      <c r="E25" s="36">
        <v>0</v>
      </c>
      <c r="F25" s="36">
        <v>1942</v>
      </c>
      <c r="G25" s="36">
        <v>0</v>
      </c>
      <c r="H25" s="36">
        <v>0</v>
      </c>
      <c r="I25" s="36">
        <v>5</v>
      </c>
      <c r="J25" s="36">
        <v>126</v>
      </c>
      <c r="K25" s="36">
        <v>66258</v>
      </c>
      <c r="L25" s="37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57222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/>
      <c r="AV25" s="35"/>
      <c r="AW25" s="35">
        <v>0</v>
      </c>
      <c r="AX25" s="38">
        <v>57222</v>
      </c>
      <c r="AY25" s="40"/>
      <c r="AZ25" s="38">
        <v>9037</v>
      </c>
      <c r="BK25" s="13"/>
      <c r="BL25" s="13"/>
    </row>
    <row r="26" spans="1:64" ht="15" customHeight="1" x14ac:dyDescent="0.3">
      <c r="A26" s="6" t="s">
        <v>81</v>
      </c>
      <c r="B26" s="7" t="s">
        <v>119</v>
      </c>
      <c r="C26" s="35">
        <v>211889</v>
      </c>
      <c r="D26" s="35">
        <v>0</v>
      </c>
      <c r="E26" s="36">
        <v>0</v>
      </c>
      <c r="F26" s="36">
        <v>5125</v>
      </c>
      <c r="G26" s="36">
        <v>0</v>
      </c>
      <c r="H26" s="36">
        <v>0</v>
      </c>
      <c r="I26" s="36">
        <v>0</v>
      </c>
      <c r="J26" s="36">
        <v>17</v>
      </c>
      <c r="K26" s="36">
        <v>206763</v>
      </c>
      <c r="L26" s="37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125528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/>
      <c r="AV26" s="35"/>
      <c r="AW26" s="35">
        <v>0</v>
      </c>
      <c r="AX26" s="38">
        <v>125528</v>
      </c>
      <c r="AY26" s="40"/>
      <c r="AZ26" s="38">
        <v>81294</v>
      </c>
      <c r="BK26" s="13"/>
      <c r="BL26" s="13"/>
    </row>
    <row r="27" spans="1:64" ht="15" customHeight="1" x14ac:dyDescent="0.3">
      <c r="A27" s="6" t="s">
        <v>82</v>
      </c>
      <c r="B27" s="7" t="s">
        <v>120</v>
      </c>
      <c r="C27" s="35">
        <v>68522</v>
      </c>
      <c r="D27" s="35">
        <v>0</v>
      </c>
      <c r="E27" s="36">
        <v>0</v>
      </c>
      <c r="F27" s="36">
        <v>198</v>
      </c>
      <c r="G27" s="36">
        <v>0</v>
      </c>
      <c r="H27" s="36">
        <v>0</v>
      </c>
      <c r="I27" s="36">
        <v>0</v>
      </c>
      <c r="J27" s="36">
        <v>0</v>
      </c>
      <c r="K27" s="36">
        <v>68321</v>
      </c>
      <c r="L27" s="3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68321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/>
      <c r="AV27" s="35"/>
      <c r="AW27" s="35">
        <v>0</v>
      </c>
      <c r="AX27" s="38">
        <v>68321</v>
      </c>
      <c r="AY27" s="40"/>
      <c r="AZ27" s="38">
        <v>0</v>
      </c>
      <c r="BK27" s="13"/>
      <c r="BL27" s="13"/>
    </row>
    <row r="28" spans="1:64" ht="15" customHeight="1" x14ac:dyDescent="0.3">
      <c r="A28" s="6" t="s">
        <v>83</v>
      </c>
      <c r="B28" s="7" t="s">
        <v>121</v>
      </c>
      <c r="C28" s="35">
        <v>279631</v>
      </c>
      <c r="D28" s="35">
        <v>0</v>
      </c>
      <c r="E28" s="36">
        <v>0</v>
      </c>
      <c r="F28" s="36">
        <v>1257</v>
      </c>
      <c r="G28" s="36">
        <v>0</v>
      </c>
      <c r="H28" s="36">
        <v>0</v>
      </c>
      <c r="I28" s="36">
        <v>0</v>
      </c>
      <c r="J28" s="36">
        <v>0</v>
      </c>
      <c r="K28" s="36">
        <v>278359</v>
      </c>
      <c r="L28" s="37">
        <v>0</v>
      </c>
      <c r="M28" s="35">
        <v>0</v>
      </c>
      <c r="N28" s="35">
        <v>19</v>
      </c>
      <c r="O28" s="35">
        <v>0</v>
      </c>
      <c r="P28" s="35">
        <v>0</v>
      </c>
      <c r="Q28" s="35">
        <v>193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2</v>
      </c>
      <c r="AA28" s="35">
        <v>0</v>
      </c>
      <c r="AB28" s="35">
        <v>0</v>
      </c>
      <c r="AC28" s="35">
        <v>15</v>
      </c>
      <c r="AD28" s="35">
        <v>5159</v>
      </c>
      <c r="AE28" s="35">
        <v>428</v>
      </c>
      <c r="AF28" s="35">
        <v>266008</v>
      </c>
      <c r="AG28" s="35">
        <v>239</v>
      </c>
      <c r="AH28" s="35">
        <v>208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3</v>
      </c>
      <c r="AQ28" s="35">
        <v>0</v>
      </c>
      <c r="AR28" s="35">
        <v>0</v>
      </c>
      <c r="AS28" s="35">
        <v>0</v>
      </c>
      <c r="AT28" s="35">
        <v>0</v>
      </c>
      <c r="AU28" s="35"/>
      <c r="AV28" s="35"/>
      <c r="AW28" s="35">
        <v>0</v>
      </c>
      <c r="AX28" s="38">
        <v>272273</v>
      </c>
      <c r="AY28" s="40"/>
      <c r="AZ28" s="38">
        <v>6086</v>
      </c>
      <c r="BK28" s="13"/>
      <c r="BL28" s="13"/>
    </row>
    <row r="29" spans="1:64" ht="15" customHeight="1" x14ac:dyDescent="0.3">
      <c r="A29" s="6" t="s">
        <v>84</v>
      </c>
      <c r="B29" s="7" t="s">
        <v>122</v>
      </c>
      <c r="C29" s="35">
        <v>30253</v>
      </c>
      <c r="D29" s="35">
        <v>-387799</v>
      </c>
      <c r="E29" s="36">
        <v>0</v>
      </c>
      <c r="F29" s="36">
        <v>24</v>
      </c>
      <c r="G29" s="36">
        <v>0</v>
      </c>
      <c r="H29" s="36">
        <v>0</v>
      </c>
      <c r="I29" s="36">
        <v>0</v>
      </c>
      <c r="J29" s="36">
        <v>0</v>
      </c>
      <c r="K29" s="36">
        <v>418798</v>
      </c>
      <c r="L29" s="37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418798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/>
      <c r="AV29" s="35"/>
      <c r="AW29" s="35">
        <v>0</v>
      </c>
      <c r="AX29" s="38">
        <v>418798</v>
      </c>
      <c r="AY29" s="40"/>
      <c r="AZ29" s="38">
        <v>0</v>
      </c>
      <c r="BK29" s="13"/>
      <c r="BL29" s="13"/>
    </row>
    <row r="30" spans="1:64" ht="15" customHeight="1" x14ac:dyDescent="0.3">
      <c r="A30" s="6" t="s">
        <v>85</v>
      </c>
      <c r="B30" s="7" t="s">
        <v>123</v>
      </c>
      <c r="C30" s="35">
        <v>336891</v>
      </c>
      <c r="D30" s="35">
        <v>0</v>
      </c>
      <c r="E30" s="36">
        <v>-79653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416409</v>
      </c>
      <c r="L30" s="37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1693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1743</v>
      </c>
      <c r="AH30" s="35">
        <v>400509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/>
      <c r="AV30" s="35"/>
      <c r="AW30" s="35">
        <v>0</v>
      </c>
      <c r="AX30" s="38">
        <v>404056</v>
      </c>
      <c r="AY30" s="40"/>
      <c r="AZ30" s="38">
        <v>12281</v>
      </c>
      <c r="BK30" s="13"/>
      <c r="BL30" s="13"/>
    </row>
    <row r="31" spans="1:64" ht="15" customHeight="1" x14ac:dyDescent="0.3">
      <c r="A31" s="6" t="s">
        <v>86</v>
      </c>
      <c r="B31" s="7" t="s">
        <v>124</v>
      </c>
      <c r="C31" s="35">
        <v>363570</v>
      </c>
      <c r="D31" s="35">
        <v>0</v>
      </c>
      <c r="E31" s="36">
        <v>0</v>
      </c>
      <c r="F31" s="36">
        <v>595</v>
      </c>
      <c r="G31" s="36">
        <v>0</v>
      </c>
      <c r="H31" s="36">
        <v>0</v>
      </c>
      <c r="I31" s="36">
        <v>0</v>
      </c>
      <c r="J31" s="36">
        <v>0</v>
      </c>
      <c r="K31" s="36">
        <v>362975</v>
      </c>
      <c r="L31" s="37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362975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/>
      <c r="AV31" s="35"/>
      <c r="AW31" s="35">
        <v>0</v>
      </c>
      <c r="AX31" s="38">
        <v>362975</v>
      </c>
      <c r="AY31" s="40"/>
      <c r="AZ31" s="38">
        <v>710</v>
      </c>
      <c r="BK31" s="13"/>
      <c r="BL31" s="13"/>
    </row>
    <row r="32" spans="1:64" ht="15" customHeight="1" x14ac:dyDescent="0.3">
      <c r="A32" s="6" t="s">
        <v>87</v>
      </c>
      <c r="B32" s="7" t="s">
        <v>125</v>
      </c>
      <c r="C32" s="35">
        <v>305836</v>
      </c>
      <c r="D32" s="35">
        <v>3</v>
      </c>
      <c r="E32" s="36">
        <v>0</v>
      </c>
      <c r="F32" s="36">
        <v>20555</v>
      </c>
      <c r="G32" s="36">
        <v>0</v>
      </c>
      <c r="H32" s="36">
        <v>0</v>
      </c>
      <c r="I32" s="36">
        <v>0</v>
      </c>
      <c r="J32" s="36">
        <v>69</v>
      </c>
      <c r="K32" s="36">
        <v>285289</v>
      </c>
      <c r="L32" s="37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253142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/>
      <c r="AV32" s="35"/>
      <c r="AW32" s="35">
        <v>0</v>
      </c>
      <c r="AX32" s="38">
        <v>253142</v>
      </c>
      <c r="AY32" s="40"/>
      <c r="AZ32" s="38">
        <v>32800</v>
      </c>
      <c r="BK32" s="13"/>
      <c r="BL32" s="13"/>
    </row>
    <row r="33" spans="1:64" ht="15" customHeight="1" x14ac:dyDescent="0.3">
      <c r="A33" s="6" t="s">
        <v>88</v>
      </c>
      <c r="B33" s="7" t="s">
        <v>126</v>
      </c>
      <c r="C33" s="35">
        <v>98712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98712</v>
      </c>
      <c r="L33" s="37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2156</v>
      </c>
      <c r="AI33" s="35">
        <v>0</v>
      </c>
      <c r="AJ33" s="35">
        <v>0</v>
      </c>
      <c r="AK33" s="35">
        <v>90960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/>
      <c r="AV33" s="35"/>
      <c r="AW33" s="35">
        <v>0</v>
      </c>
      <c r="AX33" s="38">
        <v>93074</v>
      </c>
      <c r="AY33" s="40"/>
      <c r="AZ33" s="38">
        <v>6341</v>
      </c>
      <c r="BK33" s="13"/>
      <c r="BL33" s="13"/>
    </row>
    <row r="34" spans="1:64" ht="15" customHeight="1" x14ac:dyDescent="0.3">
      <c r="A34" s="6" t="s">
        <v>89</v>
      </c>
      <c r="B34" s="7" t="s">
        <v>127</v>
      </c>
      <c r="C34" s="35">
        <v>222169</v>
      </c>
      <c r="D34" s="35">
        <v>0</v>
      </c>
      <c r="E34" s="36">
        <v>0</v>
      </c>
      <c r="F34" s="36">
        <v>43</v>
      </c>
      <c r="G34" s="36">
        <v>0</v>
      </c>
      <c r="H34" s="36">
        <v>0</v>
      </c>
      <c r="I34" s="36">
        <v>0</v>
      </c>
      <c r="J34" s="36">
        <v>0</v>
      </c>
      <c r="K34" s="36">
        <v>222125</v>
      </c>
      <c r="L34" s="37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1938</v>
      </c>
      <c r="AI34" s="35">
        <v>0</v>
      </c>
      <c r="AJ34" s="35">
        <v>0</v>
      </c>
      <c r="AK34" s="35">
        <v>2710</v>
      </c>
      <c r="AL34" s="35">
        <v>217776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/>
      <c r="AV34" s="35"/>
      <c r="AW34" s="35">
        <v>0</v>
      </c>
      <c r="AX34" s="38">
        <v>222125</v>
      </c>
      <c r="AY34" s="40"/>
      <c r="AZ34" s="38">
        <v>0</v>
      </c>
      <c r="BK34" s="13"/>
      <c r="BL34" s="13"/>
    </row>
    <row r="35" spans="1:64" ht="15" customHeight="1" x14ac:dyDescent="0.3">
      <c r="A35" s="6" t="s">
        <v>90</v>
      </c>
      <c r="B35" s="7" t="s">
        <v>128</v>
      </c>
      <c r="C35" s="35">
        <v>366385</v>
      </c>
      <c r="D35" s="35">
        <v>0</v>
      </c>
      <c r="E35" s="36">
        <v>0</v>
      </c>
      <c r="F35" s="36">
        <v>204</v>
      </c>
      <c r="G35" s="36">
        <v>0</v>
      </c>
      <c r="H35" s="36">
        <v>0</v>
      </c>
      <c r="I35" s="36">
        <v>0</v>
      </c>
      <c r="J35" s="36">
        <v>0</v>
      </c>
      <c r="K35" s="36">
        <v>366172</v>
      </c>
      <c r="L35" s="37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282</v>
      </c>
      <c r="AL35" s="35">
        <v>0</v>
      </c>
      <c r="AM35" s="35">
        <v>360169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/>
      <c r="AV35" s="35"/>
      <c r="AW35" s="35">
        <v>0</v>
      </c>
      <c r="AX35" s="38">
        <v>360462</v>
      </c>
      <c r="AY35" s="40"/>
      <c r="AZ35" s="38">
        <v>5719</v>
      </c>
      <c r="BK35" s="13"/>
      <c r="BL35" s="13"/>
    </row>
    <row r="36" spans="1:64" ht="15" customHeight="1" x14ac:dyDescent="0.3">
      <c r="A36" s="6" t="s">
        <v>91</v>
      </c>
      <c r="B36" s="7" t="s">
        <v>129</v>
      </c>
      <c r="C36" s="35">
        <v>132634</v>
      </c>
      <c r="D36" s="35">
        <v>0</v>
      </c>
      <c r="E36" s="36">
        <v>0</v>
      </c>
      <c r="F36" s="36">
        <v>8</v>
      </c>
      <c r="G36" s="36">
        <v>0</v>
      </c>
      <c r="H36" s="36">
        <v>0</v>
      </c>
      <c r="I36" s="36">
        <v>0</v>
      </c>
      <c r="J36" s="36">
        <v>0</v>
      </c>
      <c r="K36" s="36">
        <v>132626</v>
      </c>
      <c r="L36" s="37">
        <v>0</v>
      </c>
      <c r="M36" s="35">
        <v>0</v>
      </c>
      <c r="N36" s="35">
        <v>0</v>
      </c>
      <c r="O36" s="35">
        <v>0</v>
      </c>
      <c r="P36" s="35">
        <v>2891</v>
      </c>
      <c r="Q36" s="35">
        <v>0</v>
      </c>
      <c r="R36" s="35">
        <v>1537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8384</v>
      </c>
      <c r="AE36" s="35">
        <v>2154</v>
      </c>
      <c r="AF36" s="35">
        <v>2244</v>
      </c>
      <c r="AG36" s="35">
        <v>0</v>
      </c>
      <c r="AH36" s="35">
        <v>2085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113310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/>
      <c r="AV36" s="35"/>
      <c r="AW36" s="35">
        <v>0</v>
      </c>
      <c r="AX36" s="38">
        <v>132626</v>
      </c>
      <c r="AY36" s="40"/>
      <c r="AZ36" s="38">
        <v>1664</v>
      </c>
      <c r="BK36" s="13"/>
      <c r="BL36" s="13"/>
    </row>
    <row r="37" spans="1:64" ht="15" customHeight="1" x14ac:dyDescent="0.3">
      <c r="A37" s="6" t="s">
        <v>92</v>
      </c>
      <c r="B37" s="7" t="s">
        <v>130</v>
      </c>
      <c r="C37" s="35">
        <v>202965</v>
      </c>
      <c r="D37" s="35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202965</v>
      </c>
      <c r="L37" s="37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202965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/>
      <c r="AV37" s="35"/>
      <c r="AW37" s="35">
        <v>0</v>
      </c>
      <c r="AX37" s="38">
        <v>202965</v>
      </c>
      <c r="AY37" s="40"/>
      <c r="AZ37" s="38">
        <v>0</v>
      </c>
      <c r="BK37" s="13"/>
      <c r="BL37" s="13"/>
    </row>
    <row r="38" spans="1:64" ht="15" customHeight="1" x14ac:dyDescent="0.3">
      <c r="A38" s="6" t="s">
        <v>93</v>
      </c>
      <c r="B38" s="7" t="s">
        <v>131</v>
      </c>
      <c r="C38" s="35">
        <v>165694</v>
      </c>
      <c r="D38" s="35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165694</v>
      </c>
      <c r="L38" s="37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165694</v>
      </c>
      <c r="AQ38" s="35">
        <v>0</v>
      </c>
      <c r="AR38" s="35">
        <v>0</v>
      </c>
      <c r="AS38" s="35">
        <v>0</v>
      </c>
      <c r="AT38" s="35">
        <v>0</v>
      </c>
      <c r="AU38" s="35"/>
      <c r="AV38" s="35"/>
      <c r="AW38" s="35">
        <v>0</v>
      </c>
      <c r="AX38" s="38">
        <v>165694</v>
      </c>
      <c r="AY38" s="40"/>
      <c r="AZ38" s="38">
        <v>526</v>
      </c>
      <c r="BK38" s="13"/>
      <c r="BL38" s="13"/>
    </row>
    <row r="39" spans="1:64" ht="15" customHeight="1" x14ac:dyDescent="0.3">
      <c r="A39" s="6" t="s">
        <v>94</v>
      </c>
      <c r="B39" s="7" t="s">
        <v>132</v>
      </c>
      <c r="C39" s="35">
        <v>89702</v>
      </c>
      <c r="D39" s="35">
        <v>0</v>
      </c>
      <c r="E39" s="36">
        <v>0</v>
      </c>
      <c r="F39" s="36">
        <v>0</v>
      </c>
      <c r="G39" s="36">
        <v>-197</v>
      </c>
      <c r="H39" s="36">
        <v>0</v>
      </c>
      <c r="I39" s="36">
        <v>0</v>
      </c>
      <c r="J39" s="36">
        <v>0</v>
      </c>
      <c r="K39" s="36">
        <v>89702</v>
      </c>
      <c r="L39" s="37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89644</v>
      </c>
      <c r="AR39" s="35">
        <v>0</v>
      </c>
      <c r="AS39" s="35">
        <v>0</v>
      </c>
      <c r="AT39" s="35">
        <v>0</v>
      </c>
      <c r="AU39" s="35"/>
      <c r="AV39" s="35"/>
      <c r="AW39" s="35">
        <v>0</v>
      </c>
      <c r="AX39" s="38">
        <v>89644</v>
      </c>
      <c r="AY39" s="40"/>
      <c r="AZ39" s="38">
        <v>56</v>
      </c>
      <c r="BK39" s="13"/>
      <c r="BL39" s="13"/>
    </row>
    <row r="40" spans="1:64" ht="15" customHeight="1" x14ac:dyDescent="0.3">
      <c r="A40" s="6" t="s">
        <v>95</v>
      </c>
      <c r="B40" s="7" t="s">
        <v>133</v>
      </c>
      <c r="C40" s="35">
        <v>21506</v>
      </c>
      <c r="D40" s="35">
        <v>0</v>
      </c>
      <c r="E40" s="36">
        <v>0</v>
      </c>
      <c r="F40" s="36">
        <v>112</v>
      </c>
      <c r="G40" s="36">
        <v>0</v>
      </c>
      <c r="H40" s="36">
        <v>133</v>
      </c>
      <c r="I40" s="36">
        <v>0</v>
      </c>
      <c r="J40" s="36">
        <v>5</v>
      </c>
      <c r="K40" s="36">
        <v>21246</v>
      </c>
      <c r="L40" s="37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21193</v>
      </c>
      <c r="AS40" s="35">
        <v>0</v>
      </c>
      <c r="AT40" s="35">
        <v>0</v>
      </c>
      <c r="AU40" s="35"/>
      <c r="AV40" s="35"/>
      <c r="AW40" s="35">
        <v>0</v>
      </c>
      <c r="AX40" s="38">
        <v>21193</v>
      </c>
      <c r="AY40" s="40"/>
      <c r="AZ40" s="38">
        <v>54</v>
      </c>
      <c r="BK40" s="13"/>
      <c r="BL40" s="13"/>
    </row>
    <row r="41" spans="1:64" ht="15" customHeight="1" x14ac:dyDescent="0.3">
      <c r="A41" s="6" t="s">
        <v>96</v>
      </c>
      <c r="B41" s="7" t="s">
        <v>134</v>
      </c>
      <c r="C41" s="35">
        <v>86516</v>
      </c>
      <c r="D41" s="35">
        <v>0</v>
      </c>
      <c r="E41" s="36">
        <v>0</v>
      </c>
      <c r="F41" s="36">
        <v>4208</v>
      </c>
      <c r="G41" s="36">
        <v>0</v>
      </c>
      <c r="H41" s="36">
        <v>0</v>
      </c>
      <c r="I41" s="36">
        <v>0</v>
      </c>
      <c r="J41" s="36">
        <v>0</v>
      </c>
      <c r="K41" s="36">
        <v>82386</v>
      </c>
      <c r="L41" s="37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82386</v>
      </c>
      <c r="AT41" s="35">
        <v>0</v>
      </c>
      <c r="AU41" s="35"/>
      <c r="AV41" s="35"/>
      <c r="AW41" s="35">
        <v>0</v>
      </c>
      <c r="AX41" s="38">
        <v>82386</v>
      </c>
      <c r="AY41" s="40"/>
      <c r="AZ41" s="38">
        <v>0</v>
      </c>
      <c r="BK41" s="13"/>
      <c r="BL41" s="13"/>
    </row>
    <row r="42" spans="1:64" ht="15" customHeight="1" x14ac:dyDescent="0.3">
      <c r="A42" s="6" t="s">
        <v>97</v>
      </c>
      <c r="B42" s="7" t="s">
        <v>135</v>
      </c>
      <c r="C42" s="35">
        <v>5936</v>
      </c>
      <c r="D42" s="35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5936</v>
      </c>
      <c r="L42" s="3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5936</v>
      </c>
      <c r="AU42" s="35"/>
      <c r="AV42" s="35"/>
      <c r="AW42" s="35">
        <v>0</v>
      </c>
      <c r="AX42" s="38">
        <v>5936</v>
      </c>
      <c r="AY42" s="40"/>
      <c r="AZ42" s="38">
        <v>0</v>
      </c>
      <c r="BK42" s="13"/>
      <c r="BL42" s="13"/>
    </row>
    <row r="43" spans="1:64" ht="15" customHeight="1" x14ac:dyDescent="0.3">
      <c r="A43" s="6" t="s">
        <v>98</v>
      </c>
      <c r="B43" s="7" t="s">
        <v>136</v>
      </c>
      <c r="C43" s="35">
        <v>0</v>
      </c>
      <c r="D43" s="35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7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/>
      <c r="AV43" s="35"/>
      <c r="AW43" s="35">
        <v>0</v>
      </c>
      <c r="AX43" s="38">
        <v>0</v>
      </c>
      <c r="AY43" s="40"/>
      <c r="AZ43" s="38">
        <v>0</v>
      </c>
      <c r="BK43" s="13"/>
      <c r="BL43" s="13"/>
    </row>
    <row r="44" spans="1:64" ht="15" customHeight="1" x14ac:dyDescent="0.3">
      <c r="A44" s="6" t="s">
        <v>99</v>
      </c>
      <c r="B44" s="7" t="s">
        <v>51</v>
      </c>
      <c r="C44" s="35">
        <v>28849</v>
      </c>
      <c r="D44" s="35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28849</v>
      </c>
      <c r="L44" s="37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/>
      <c r="AV44" s="35"/>
      <c r="AW44" s="35">
        <v>0</v>
      </c>
      <c r="AX44" s="38">
        <v>0</v>
      </c>
      <c r="AY44" s="40"/>
      <c r="AZ44" s="38">
        <v>28849</v>
      </c>
      <c r="BK44" s="13"/>
      <c r="BL44" s="13"/>
    </row>
    <row r="45" spans="1:64" ht="15" customHeight="1" thickBot="1" x14ac:dyDescent="0.35">
      <c r="A45" s="8" t="s">
        <v>100</v>
      </c>
      <c r="B45" s="9" t="s">
        <v>137</v>
      </c>
      <c r="C45" s="35">
        <v>0</v>
      </c>
      <c r="D45" s="35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/>
      <c r="AV45" s="35"/>
      <c r="AW45" s="35">
        <v>0</v>
      </c>
      <c r="AX45" s="38">
        <v>0</v>
      </c>
      <c r="AY45" s="40"/>
      <c r="AZ45" s="38">
        <v>0</v>
      </c>
      <c r="BK45" s="13"/>
      <c r="BL45" s="13"/>
    </row>
    <row r="46" spans="1:64" s="47" customFormat="1" ht="21.75" customHeight="1" thickTop="1" thickBot="1" x14ac:dyDescent="0.35">
      <c r="A46" s="41"/>
      <c r="B46" s="42">
        <v>0</v>
      </c>
      <c r="C46" s="43">
        <v>6902615</v>
      </c>
      <c r="D46" s="43">
        <v>0</v>
      </c>
      <c r="E46" s="43">
        <v>0</v>
      </c>
      <c r="F46" s="43">
        <v>136195</v>
      </c>
      <c r="G46" s="43">
        <v>-18556</v>
      </c>
      <c r="H46" s="43">
        <v>21339</v>
      </c>
      <c r="I46" s="43">
        <v>1375</v>
      </c>
      <c r="J46" s="43">
        <v>73008</v>
      </c>
      <c r="K46" s="44">
        <v>6692143</v>
      </c>
      <c r="L46" s="45">
        <v>612045</v>
      </c>
      <c r="M46" s="45">
        <v>128053</v>
      </c>
      <c r="N46" s="45">
        <v>36757</v>
      </c>
      <c r="O46" s="45">
        <v>30752</v>
      </c>
      <c r="P46" s="45">
        <v>78239</v>
      </c>
      <c r="Q46" s="45">
        <v>453945</v>
      </c>
      <c r="R46" s="45">
        <v>104032</v>
      </c>
      <c r="S46" s="45">
        <v>90</v>
      </c>
      <c r="T46" s="45">
        <v>83661</v>
      </c>
      <c r="U46" s="45">
        <v>106437</v>
      </c>
      <c r="V46" s="45">
        <v>161311</v>
      </c>
      <c r="W46" s="45">
        <v>9985</v>
      </c>
      <c r="X46" s="45">
        <v>34038</v>
      </c>
      <c r="Y46" s="45">
        <v>162966</v>
      </c>
      <c r="Z46" s="45">
        <v>61705</v>
      </c>
      <c r="AA46" s="45">
        <v>13383</v>
      </c>
      <c r="AB46" s="45">
        <v>76910</v>
      </c>
      <c r="AC46" s="45">
        <v>57237</v>
      </c>
      <c r="AD46" s="45">
        <v>139027</v>
      </c>
      <c r="AE46" s="45">
        <v>70854</v>
      </c>
      <c r="AF46" s="45">
        <v>268252</v>
      </c>
      <c r="AG46" s="45">
        <v>420886</v>
      </c>
      <c r="AH46" s="45">
        <v>406353</v>
      </c>
      <c r="AI46" s="45">
        <v>362975</v>
      </c>
      <c r="AJ46" s="45">
        <v>253142</v>
      </c>
      <c r="AK46" s="45">
        <v>93455</v>
      </c>
      <c r="AL46" s="45">
        <v>217776</v>
      </c>
      <c r="AM46" s="45">
        <v>360169</v>
      </c>
      <c r="AN46" s="45">
        <v>113310</v>
      </c>
      <c r="AO46" s="45">
        <v>202965</v>
      </c>
      <c r="AP46" s="45">
        <v>165698</v>
      </c>
      <c r="AQ46" s="45">
        <v>89644</v>
      </c>
      <c r="AR46" s="45">
        <v>21193</v>
      </c>
      <c r="AS46" s="45">
        <v>82386</v>
      </c>
      <c r="AT46" s="45">
        <v>5936</v>
      </c>
      <c r="AU46" s="45"/>
      <c r="AV46" s="45"/>
      <c r="AW46" s="45">
        <v>0</v>
      </c>
      <c r="AX46" s="45">
        <v>5486087</v>
      </c>
      <c r="AY46" s="46">
        <v>0</v>
      </c>
      <c r="AZ46" s="44">
        <v>1207688</v>
      </c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4" s="47" customFormat="1" ht="21.75" customHeight="1" thickTop="1" thickBot="1" x14ac:dyDescent="0.3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9"/>
      <c r="BH47" s="49"/>
    </row>
    <row r="48" spans="1:64" ht="12.5" thickTop="1" thickBot="1" x14ac:dyDescent="0.35">
      <c r="L48" s="17" t="s">
        <v>138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BJ48" s="16"/>
      <c r="BK48" s="13"/>
      <c r="BL48" s="13"/>
    </row>
    <row r="49" spans="1:64" ht="116" thickTop="1" thickBot="1" x14ac:dyDescent="0.35">
      <c r="A49" s="109" t="s">
        <v>139</v>
      </c>
      <c r="B49" s="110"/>
      <c r="C49" s="20" t="s">
        <v>140</v>
      </c>
      <c r="D49" s="20" t="s">
        <v>7</v>
      </c>
      <c r="E49" s="20" t="s">
        <v>8</v>
      </c>
      <c r="F49" s="20" t="s">
        <v>9</v>
      </c>
      <c r="G49" s="20" t="s">
        <v>10</v>
      </c>
      <c r="H49" s="20" t="s">
        <v>11</v>
      </c>
      <c r="I49" s="20" t="s">
        <v>12</v>
      </c>
      <c r="J49" s="21" t="s">
        <v>13</v>
      </c>
      <c r="K49" s="22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22" t="s">
        <v>53</v>
      </c>
      <c r="AY49" s="24" t="s">
        <v>141</v>
      </c>
      <c r="AZ49" s="23" t="s">
        <v>142</v>
      </c>
      <c r="BA49" s="50" t="s">
        <v>143</v>
      </c>
      <c r="BB49" s="51"/>
      <c r="BC49" s="52"/>
      <c r="BD49" s="53"/>
      <c r="BE49" s="53"/>
      <c r="BF49" s="53"/>
      <c r="BG49" s="54" t="s">
        <v>144</v>
      </c>
      <c r="BH49" s="20" t="s">
        <v>145</v>
      </c>
      <c r="BI49" s="22" t="s">
        <v>146</v>
      </c>
      <c r="BK49" s="13"/>
      <c r="BL49" s="13"/>
    </row>
    <row r="50" spans="1:64" ht="15" customHeight="1" thickTop="1" x14ac:dyDescent="0.3">
      <c r="A50" s="111"/>
      <c r="B50" s="112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55"/>
      <c r="AY50" s="56"/>
      <c r="AZ50" s="57"/>
      <c r="BA50" s="58" t="s">
        <v>147</v>
      </c>
      <c r="BB50" s="59" t="s">
        <v>148</v>
      </c>
      <c r="BC50" s="60"/>
      <c r="BD50" s="61"/>
      <c r="BE50" s="62" t="s">
        <v>149</v>
      </c>
      <c r="BF50" s="63" t="s">
        <v>150</v>
      </c>
      <c r="BG50" s="26"/>
      <c r="BH50" s="64"/>
      <c r="BI50" s="28"/>
      <c r="BK50" s="13"/>
      <c r="BL50" s="13"/>
    </row>
    <row r="51" spans="1:64" ht="15" customHeight="1" thickBot="1" x14ac:dyDescent="0.35">
      <c r="A51" s="113"/>
      <c r="B51" s="114"/>
      <c r="C51" s="31"/>
      <c r="D51" s="32"/>
      <c r="E51" s="32"/>
      <c r="F51" s="32"/>
      <c r="G51" s="32"/>
      <c r="H51" s="32"/>
      <c r="I51" s="32"/>
      <c r="J51" s="32"/>
      <c r="K51" s="32"/>
      <c r="L51" s="33" t="s">
        <v>63</v>
      </c>
      <c r="M51" s="31" t="s">
        <v>64</v>
      </c>
      <c r="N51" s="31" t="s">
        <v>65</v>
      </c>
      <c r="O51" s="31" t="s">
        <v>66</v>
      </c>
      <c r="P51" s="31" t="s">
        <v>67</v>
      </c>
      <c r="Q51" s="31" t="s">
        <v>68</v>
      </c>
      <c r="R51" s="31" t="s">
        <v>69</v>
      </c>
      <c r="S51" s="31" t="s">
        <v>70</v>
      </c>
      <c r="T51" s="31" t="s">
        <v>71</v>
      </c>
      <c r="U51" s="31" t="s">
        <v>72</v>
      </c>
      <c r="V51" s="31" t="s">
        <v>73</v>
      </c>
      <c r="W51" s="31" t="s">
        <v>74</v>
      </c>
      <c r="X51" s="31" t="s">
        <v>75</v>
      </c>
      <c r="Y51" s="31" t="s">
        <v>76</v>
      </c>
      <c r="Z51" s="31" t="s">
        <v>77</v>
      </c>
      <c r="AA51" s="31" t="s">
        <v>78</v>
      </c>
      <c r="AB51" s="31" t="s">
        <v>79</v>
      </c>
      <c r="AC51" s="31" t="s">
        <v>80</v>
      </c>
      <c r="AD51" s="31" t="s">
        <v>81</v>
      </c>
      <c r="AE51" s="31" t="s">
        <v>82</v>
      </c>
      <c r="AF51" s="31" t="s">
        <v>83</v>
      </c>
      <c r="AG51" s="31" t="s">
        <v>84</v>
      </c>
      <c r="AH51" s="31" t="s">
        <v>85</v>
      </c>
      <c r="AI51" s="31" t="s">
        <v>86</v>
      </c>
      <c r="AJ51" s="31" t="s">
        <v>87</v>
      </c>
      <c r="AK51" s="31" t="s">
        <v>88</v>
      </c>
      <c r="AL51" s="31" t="s">
        <v>89</v>
      </c>
      <c r="AM51" s="31" t="s">
        <v>90</v>
      </c>
      <c r="AN51" s="31" t="s">
        <v>91</v>
      </c>
      <c r="AO51" s="31" t="s">
        <v>92</v>
      </c>
      <c r="AP51" s="31" t="s">
        <v>93</v>
      </c>
      <c r="AQ51" s="31" t="s">
        <v>94</v>
      </c>
      <c r="AR51" s="31" t="s">
        <v>95</v>
      </c>
      <c r="AS51" s="31" t="s">
        <v>96</v>
      </c>
      <c r="AT51" s="31" t="s">
        <v>97</v>
      </c>
      <c r="AU51" s="31" t="s">
        <v>98</v>
      </c>
      <c r="AV51" s="31" t="s">
        <v>99</v>
      </c>
      <c r="AW51" s="31" t="s">
        <v>100</v>
      </c>
      <c r="AX51" s="65"/>
      <c r="AY51" s="66"/>
      <c r="AZ51" s="67"/>
      <c r="BA51" s="68" t="s">
        <v>151</v>
      </c>
      <c r="BB51" s="69" t="s">
        <v>152</v>
      </c>
      <c r="BC51" s="70" t="s">
        <v>153</v>
      </c>
      <c r="BD51" s="71" t="s">
        <v>154</v>
      </c>
      <c r="BE51" s="72" t="s">
        <v>155</v>
      </c>
      <c r="BF51" s="72"/>
      <c r="BG51" s="67"/>
      <c r="BH51" s="73"/>
      <c r="BI51" s="66"/>
      <c r="BK51" s="74"/>
      <c r="BL51" s="13"/>
    </row>
    <row r="52" spans="1:64" ht="12" thickTop="1" x14ac:dyDescent="0.3">
      <c r="A52" s="6" t="s">
        <v>63</v>
      </c>
      <c r="B52" s="10" t="s">
        <v>101</v>
      </c>
      <c r="C52" s="35">
        <v>722634</v>
      </c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7">
        <v>125655</v>
      </c>
      <c r="M52" s="35">
        <v>45877</v>
      </c>
      <c r="N52" s="35">
        <v>236</v>
      </c>
      <c r="O52" s="35">
        <v>0</v>
      </c>
      <c r="P52" s="35">
        <v>0</v>
      </c>
      <c r="Q52" s="35">
        <v>140019</v>
      </c>
      <c r="R52" s="35">
        <v>4677</v>
      </c>
      <c r="S52" s="35">
        <v>0</v>
      </c>
      <c r="T52" s="35">
        <v>1165</v>
      </c>
      <c r="U52" s="35">
        <v>0</v>
      </c>
      <c r="V52" s="35">
        <v>141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42917</v>
      </c>
      <c r="AJ52" s="35">
        <v>0</v>
      </c>
      <c r="AK52" s="35">
        <v>0</v>
      </c>
      <c r="AL52" s="35">
        <v>0</v>
      </c>
      <c r="AM52" s="35">
        <v>5</v>
      </c>
      <c r="AN52" s="35">
        <v>0</v>
      </c>
      <c r="AO52" s="35">
        <v>0</v>
      </c>
      <c r="AP52" s="35">
        <v>8</v>
      </c>
      <c r="AQ52" s="35">
        <v>0</v>
      </c>
      <c r="AR52" s="35">
        <v>0</v>
      </c>
      <c r="AS52" s="35">
        <v>0</v>
      </c>
      <c r="AT52" s="35">
        <v>0</v>
      </c>
      <c r="AU52" s="35"/>
      <c r="AV52" s="35"/>
      <c r="AW52" s="35">
        <v>0</v>
      </c>
      <c r="AX52" s="75">
        <v>361082</v>
      </c>
      <c r="AY52" s="56"/>
      <c r="AZ52" s="38">
        <v>44093</v>
      </c>
      <c r="BA52" s="76">
        <v>330383</v>
      </c>
      <c r="BB52" s="37">
        <v>330383</v>
      </c>
      <c r="BC52" s="74">
        <v>124493</v>
      </c>
      <c r="BD52" s="36">
        <v>205657</v>
      </c>
      <c r="BE52" s="77">
        <v>0</v>
      </c>
      <c r="BF52" s="77">
        <v>0</v>
      </c>
      <c r="BG52" s="36">
        <v>0</v>
      </c>
      <c r="BH52" s="78">
        <v>17704</v>
      </c>
      <c r="BI52" s="56"/>
      <c r="BK52" s="74"/>
      <c r="BL52" s="13"/>
    </row>
    <row r="53" spans="1:64" x14ac:dyDescent="0.3">
      <c r="A53" s="6" t="s">
        <v>64</v>
      </c>
      <c r="B53" s="10" t="s">
        <v>102</v>
      </c>
      <c r="C53" s="35">
        <v>146329</v>
      </c>
      <c r="D53" s="35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7">
        <v>456</v>
      </c>
      <c r="M53" s="35">
        <v>1906</v>
      </c>
      <c r="N53" s="35">
        <v>0</v>
      </c>
      <c r="O53" s="35">
        <v>0</v>
      </c>
      <c r="P53" s="35">
        <v>0</v>
      </c>
      <c r="Q53" s="35">
        <v>34042</v>
      </c>
      <c r="R53" s="35">
        <v>0</v>
      </c>
      <c r="S53" s="35">
        <v>0</v>
      </c>
      <c r="T53" s="35">
        <v>13</v>
      </c>
      <c r="U53" s="35">
        <v>0</v>
      </c>
      <c r="V53" s="35">
        <v>0</v>
      </c>
      <c r="W53" s="35">
        <v>17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52100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/>
      <c r="AV53" s="35"/>
      <c r="AW53" s="35">
        <v>0</v>
      </c>
      <c r="AX53" s="75">
        <v>87761</v>
      </c>
      <c r="AY53" s="56"/>
      <c r="AZ53" s="38">
        <v>1360</v>
      </c>
      <c r="BA53" s="76">
        <v>51610</v>
      </c>
      <c r="BB53" s="37">
        <v>51610</v>
      </c>
      <c r="BC53" s="74">
        <v>11588</v>
      </c>
      <c r="BD53" s="36">
        <v>40033</v>
      </c>
      <c r="BE53" s="77">
        <v>0</v>
      </c>
      <c r="BF53" s="77">
        <v>0</v>
      </c>
      <c r="BG53" s="36">
        <v>3186</v>
      </c>
      <c r="BH53" s="78">
        <v>2636</v>
      </c>
      <c r="BI53" s="56"/>
      <c r="BK53" s="74"/>
      <c r="BL53" s="13"/>
    </row>
    <row r="54" spans="1:64" x14ac:dyDescent="0.3">
      <c r="A54" s="6" t="s">
        <v>65</v>
      </c>
      <c r="B54" s="10" t="s">
        <v>103</v>
      </c>
      <c r="C54" s="35">
        <v>42923</v>
      </c>
      <c r="D54" s="35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7">
        <v>0</v>
      </c>
      <c r="M54" s="35">
        <v>113</v>
      </c>
      <c r="N54" s="35">
        <v>515</v>
      </c>
      <c r="O54" s="35">
        <v>0</v>
      </c>
      <c r="P54" s="35">
        <v>0</v>
      </c>
      <c r="Q54" s="35">
        <v>371</v>
      </c>
      <c r="R54" s="35">
        <v>231</v>
      </c>
      <c r="S54" s="35">
        <v>0</v>
      </c>
      <c r="T54" s="35">
        <v>0</v>
      </c>
      <c r="U54" s="35">
        <v>11028</v>
      </c>
      <c r="V54" s="35">
        <v>3</v>
      </c>
      <c r="W54" s="35">
        <v>32</v>
      </c>
      <c r="X54" s="35">
        <v>0</v>
      </c>
      <c r="Y54" s="35">
        <v>0</v>
      </c>
      <c r="Z54" s="35">
        <v>40</v>
      </c>
      <c r="AA54" s="35">
        <v>0</v>
      </c>
      <c r="AB54" s="35">
        <v>691</v>
      </c>
      <c r="AC54" s="35">
        <v>0</v>
      </c>
      <c r="AD54" s="35">
        <v>0</v>
      </c>
      <c r="AE54" s="35">
        <v>0</v>
      </c>
      <c r="AF54" s="35">
        <v>852</v>
      </c>
      <c r="AG54" s="35">
        <v>0</v>
      </c>
      <c r="AH54" s="35">
        <v>0</v>
      </c>
      <c r="AI54" s="35">
        <v>675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/>
      <c r="AV54" s="35"/>
      <c r="AW54" s="35">
        <v>0</v>
      </c>
      <c r="AX54" s="75">
        <v>14568</v>
      </c>
      <c r="AY54" s="56"/>
      <c r="AZ54" s="38">
        <v>1006</v>
      </c>
      <c r="BA54" s="76">
        <v>28013</v>
      </c>
      <c r="BB54" s="37">
        <v>28013</v>
      </c>
      <c r="BC54" s="74">
        <v>2130</v>
      </c>
      <c r="BD54" s="36">
        <v>25911</v>
      </c>
      <c r="BE54" s="77">
        <v>0</v>
      </c>
      <c r="BF54" s="77">
        <v>0</v>
      </c>
      <c r="BG54" s="36">
        <v>0</v>
      </c>
      <c r="BH54" s="78">
        <v>-764</v>
      </c>
      <c r="BI54" s="56"/>
      <c r="BK54" s="74"/>
      <c r="BL54" s="13"/>
    </row>
    <row r="55" spans="1:64" x14ac:dyDescent="0.3">
      <c r="A55" s="6" t="s">
        <v>66</v>
      </c>
      <c r="B55" s="10" t="s">
        <v>104</v>
      </c>
      <c r="C55" s="35">
        <v>37452</v>
      </c>
      <c r="D55" s="35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7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22410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6403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/>
      <c r="AV55" s="35"/>
      <c r="AW55" s="35">
        <v>0</v>
      </c>
      <c r="AX55" s="75">
        <v>28791</v>
      </c>
      <c r="AY55" s="56"/>
      <c r="AZ55" s="38">
        <v>106</v>
      </c>
      <c r="BA55" s="76">
        <v>7587</v>
      </c>
      <c r="BB55" s="37">
        <v>7587</v>
      </c>
      <c r="BC55" s="74">
        <v>1489</v>
      </c>
      <c r="BD55" s="36">
        <v>6053</v>
      </c>
      <c r="BE55" s="77">
        <v>0</v>
      </c>
      <c r="BF55" s="77">
        <v>0</v>
      </c>
      <c r="BG55" s="36">
        <v>0</v>
      </c>
      <c r="BH55" s="78">
        <v>0</v>
      </c>
      <c r="BI55" s="56"/>
      <c r="BK55" s="74"/>
      <c r="BL55" s="13"/>
    </row>
    <row r="56" spans="1:64" x14ac:dyDescent="0.3">
      <c r="A56" s="6" t="s">
        <v>67</v>
      </c>
      <c r="B56" s="10" t="s">
        <v>105</v>
      </c>
      <c r="C56" s="35">
        <v>113270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7">
        <v>0</v>
      </c>
      <c r="M56" s="35">
        <v>0</v>
      </c>
      <c r="N56" s="35">
        <v>0</v>
      </c>
      <c r="O56" s="35">
        <v>0</v>
      </c>
      <c r="P56" s="35">
        <v>1929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5123</v>
      </c>
      <c r="Z56" s="35">
        <v>1246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40477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/>
      <c r="AV56" s="35"/>
      <c r="AW56" s="35">
        <v>0</v>
      </c>
      <c r="AX56" s="75">
        <v>48611</v>
      </c>
      <c r="AY56" s="56"/>
      <c r="AZ56" s="38">
        <v>56545</v>
      </c>
      <c r="BA56" s="76">
        <v>574</v>
      </c>
      <c r="BB56" s="37">
        <v>574</v>
      </c>
      <c r="BC56" s="74">
        <v>0</v>
      </c>
      <c r="BD56" s="36">
        <v>574</v>
      </c>
      <c r="BE56" s="77">
        <v>0</v>
      </c>
      <c r="BF56" s="77">
        <v>0</v>
      </c>
      <c r="BG56" s="36">
        <v>0</v>
      </c>
      <c r="BH56" s="78">
        <v>4595</v>
      </c>
      <c r="BI56" s="56"/>
      <c r="BK56" s="74"/>
      <c r="BL56" s="13"/>
    </row>
    <row r="57" spans="1:64" x14ac:dyDescent="0.3">
      <c r="A57" s="6" t="s">
        <v>68</v>
      </c>
      <c r="B57" s="10" t="s">
        <v>106</v>
      </c>
      <c r="C57" s="35">
        <v>634599</v>
      </c>
      <c r="D57" s="35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35">
        <v>14819</v>
      </c>
      <c r="N57" s="35">
        <v>0</v>
      </c>
      <c r="O57" s="35">
        <v>1925</v>
      </c>
      <c r="P57" s="35">
        <v>0</v>
      </c>
      <c r="Q57" s="35">
        <v>121103</v>
      </c>
      <c r="R57" s="35">
        <v>13603</v>
      </c>
      <c r="S57" s="35">
        <v>0</v>
      </c>
      <c r="T57" s="35">
        <v>645</v>
      </c>
      <c r="U57" s="35">
        <v>0</v>
      </c>
      <c r="V57" s="35">
        <v>5747</v>
      </c>
      <c r="W57" s="35">
        <v>2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115402</v>
      </c>
      <c r="AJ57" s="35">
        <v>0</v>
      </c>
      <c r="AK57" s="35">
        <v>0</v>
      </c>
      <c r="AL57" s="35">
        <v>0</v>
      </c>
      <c r="AM57" s="35">
        <v>1</v>
      </c>
      <c r="AN57" s="35">
        <v>235</v>
      </c>
      <c r="AO57" s="35">
        <v>0</v>
      </c>
      <c r="AP57" s="35">
        <v>24</v>
      </c>
      <c r="AQ57" s="35">
        <v>1</v>
      </c>
      <c r="AR57" s="35">
        <v>0</v>
      </c>
      <c r="AS57" s="35">
        <v>0</v>
      </c>
      <c r="AT57" s="35">
        <v>0</v>
      </c>
      <c r="AU57" s="35"/>
      <c r="AV57" s="35"/>
      <c r="AW57" s="35">
        <v>0</v>
      </c>
      <c r="AX57" s="75">
        <v>275611</v>
      </c>
      <c r="AY57" s="56"/>
      <c r="AZ57" s="38">
        <v>26479</v>
      </c>
      <c r="BA57" s="76">
        <v>293601</v>
      </c>
      <c r="BB57" s="37">
        <v>293601</v>
      </c>
      <c r="BC57" s="74">
        <v>38508</v>
      </c>
      <c r="BD57" s="36">
        <v>255066</v>
      </c>
      <c r="BE57" s="77">
        <v>0</v>
      </c>
      <c r="BF57" s="77">
        <v>0</v>
      </c>
      <c r="BG57" s="36">
        <v>0</v>
      </c>
      <c r="BH57" s="78">
        <v>39521</v>
      </c>
      <c r="BI57" s="56"/>
      <c r="BK57" s="74"/>
      <c r="BL57" s="13"/>
    </row>
    <row r="58" spans="1:64" x14ac:dyDescent="0.3">
      <c r="A58" s="6" t="s">
        <v>69</v>
      </c>
      <c r="B58" s="10" t="s">
        <v>107</v>
      </c>
      <c r="C58" s="35">
        <v>134760</v>
      </c>
      <c r="D58" s="35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7">
        <v>0</v>
      </c>
      <c r="M58" s="35">
        <v>0</v>
      </c>
      <c r="N58" s="35">
        <v>0</v>
      </c>
      <c r="O58" s="35">
        <v>0</v>
      </c>
      <c r="P58" s="35">
        <v>24</v>
      </c>
      <c r="Q58" s="35">
        <v>427</v>
      </c>
      <c r="R58" s="35">
        <v>12437</v>
      </c>
      <c r="S58" s="35">
        <v>0</v>
      </c>
      <c r="T58" s="35">
        <v>152</v>
      </c>
      <c r="U58" s="35">
        <v>98</v>
      </c>
      <c r="V58" s="35">
        <v>17</v>
      </c>
      <c r="W58" s="35">
        <v>4</v>
      </c>
      <c r="X58" s="35">
        <v>1</v>
      </c>
      <c r="Y58" s="35">
        <v>1</v>
      </c>
      <c r="Z58" s="35">
        <v>10</v>
      </c>
      <c r="AA58" s="35">
        <v>4</v>
      </c>
      <c r="AB58" s="35">
        <v>18</v>
      </c>
      <c r="AC58" s="35">
        <v>1</v>
      </c>
      <c r="AD58" s="35">
        <v>9</v>
      </c>
      <c r="AE58" s="35">
        <v>63</v>
      </c>
      <c r="AF58" s="35">
        <v>21</v>
      </c>
      <c r="AG58" s="35">
        <v>931</v>
      </c>
      <c r="AH58" s="35">
        <v>315</v>
      </c>
      <c r="AI58" s="35">
        <v>65790</v>
      </c>
      <c r="AJ58" s="35">
        <v>277</v>
      </c>
      <c r="AK58" s="35">
        <v>9</v>
      </c>
      <c r="AL58" s="35">
        <v>256</v>
      </c>
      <c r="AM58" s="35">
        <v>908</v>
      </c>
      <c r="AN58" s="35">
        <v>589</v>
      </c>
      <c r="AO58" s="35">
        <v>32</v>
      </c>
      <c r="AP58" s="35">
        <v>1003</v>
      </c>
      <c r="AQ58" s="35">
        <v>20</v>
      </c>
      <c r="AR58" s="35">
        <v>657</v>
      </c>
      <c r="AS58" s="35">
        <v>502</v>
      </c>
      <c r="AT58" s="35">
        <v>0</v>
      </c>
      <c r="AU58" s="35"/>
      <c r="AV58" s="35"/>
      <c r="AW58" s="35">
        <v>0</v>
      </c>
      <c r="AX58" s="75">
        <v>84097</v>
      </c>
      <c r="AY58" s="56"/>
      <c r="AZ58" s="38">
        <v>19845</v>
      </c>
      <c r="BA58" s="76">
        <v>35872</v>
      </c>
      <c r="BB58" s="37">
        <v>35872</v>
      </c>
      <c r="BC58" s="74">
        <v>2520</v>
      </c>
      <c r="BD58" s="36">
        <v>33359</v>
      </c>
      <c r="BE58" s="77">
        <v>0</v>
      </c>
      <c r="BF58" s="77">
        <v>0</v>
      </c>
      <c r="BG58" s="36">
        <v>0</v>
      </c>
      <c r="BH58" s="78">
        <v>-6584</v>
      </c>
      <c r="BI58" s="56"/>
      <c r="BK58" s="74"/>
      <c r="BL58" s="13"/>
    </row>
    <row r="59" spans="1:64" x14ac:dyDescent="0.3">
      <c r="A59" s="6" t="s">
        <v>70</v>
      </c>
      <c r="B59" s="10" t="s">
        <v>108</v>
      </c>
      <c r="C59" s="35">
        <v>12146</v>
      </c>
      <c r="D59" s="35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7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/>
      <c r="AV59" s="35"/>
      <c r="AW59" s="35">
        <v>0</v>
      </c>
      <c r="AX59" s="75">
        <v>0</v>
      </c>
      <c r="AY59" s="56"/>
      <c r="AZ59" s="38">
        <v>5509</v>
      </c>
      <c r="BA59" s="76">
        <v>11632</v>
      </c>
      <c r="BB59" s="37">
        <v>11632</v>
      </c>
      <c r="BC59" s="74">
        <v>40</v>
      </c>
      <c r="BD59" s="36">
        <v>11591</v>
      </c>
      <c r="BE59" s="77">
        <v>0</v>
      </c>
      <c r="BF59" s="77">
        <v>0</v>
      </c>
      <c r="BG59" s="36">
        <v>0</v>
      </c>
      <c r="BH59" s="78">
        <v>-4364</v>
      </c>
      <c r="BI59" s="56"/>
      <c r="BK59" s="74"/>
      <c r="BL59" s="13"/>
    </row>
    <row r="60" spans="1:64" x14ac:dyDescent="0.3">
      <c r="A60" s="6" t="s">
        <v>71</v>
      </c>
      <c r="B60" s="10" t="s">
        <v>109</v>
      </c>
      <c r="C60" s="35">
        <v>238952</v>
      </c>
      <c r="D60" s="35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7">
        <v>0</v>
      </c>
      <c r="M60" s="35">
        <v>0</v>
      </c>
      <c r="N60" s="35">
        <v>0</v>
      </c>
      <c r="O60" s="35">
        <v>0</v>
      </c>
      <c r="P60" s="35">
        <v>8</v>
      </c>
      <c r="Q60" s="35">
        <v>0</v>
      </c>
      <c r="R60" s="35">
        <v>0</v>
      </c>
      <c r="S60" s="35">
        <v>0</v>
      </c>
      <c r="T60" s="35">
        <v>51357</v>
      </c>
      <c r="U60" s="35">
        <v>0</v>
      </c>
      <c r="V60" s="35">
        <v>612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1894</v>
      </c>
      <c r="AC60" s="35">
        <v>61</v>
      </c>
      <c r="AD60" s="35">
        <v>0</v>
      </c>
      <c r="AE60" s="35">
        <v>0</v>
      </c>
      <c r="AF60" s="35">
        <v>5</v>
      </c>
      <c r="AG60" s="35">
        <v>2015</v>
      </c>
      <c r="AH60" s="35">
        <v>0</v>
      </c>
      <c r="AI60" s="35">
        <v>1569</v>
      </c>
      <c r="AJ60" s="35">
        <v>364</v>
      </c>
      <c r="AK60" s="35">
        <v>0</v>
      </c>
      <c r="AL60" s="35">
        <v>1</v>
      </c>
      <c r="AM60" s="35">
        <v>2216</v>
      </c>
      <c r="AN60" s="35">
        <v>2150</v>
      </c>
      <c r="AO60" s="35">
        <v>551</v>
      </c>
      <c r="AP60" s="35">
        <v>46</v>
      </c>
      <c r="AQ60" s="35">
        <v>5686</v>
      </c>
      <c r="AR60" s="35">
        <v>287</v>
      </c>
      <c r="AS60" s="35">
        <v>2145</v>
      </c>
      <c r="AT60" s="35">
        <v>0</v>
      </c>
      <c r="AU60" s="35"/>
      <c r="AV60" s="35"/>
      <c r="AW60" s="35">
        <v>0</v>
      </c>
      <c r="AX60" s="75">
        <v>70025</v>
      </c>
      <c r="AY60" s="56"/>
      <c r="AZ60" s="38">
        <v>43236</v>
      </c>
      <c r="BA60" s="76">
        <v>129451</v>
      </c>
      <c r="BB60" s="37">
        <v>129451</v>
      </c>
      <c r="BC60" s="74">
        <v>576</v>
      </c>
      <c r="BD60" s="36">
        <v>128876</v>
      </c>
      <c r="BE60" s="77">
        <v>0</v>
      </c>
      <c r="BF60" s="77">
        <v>0</v>
      </c>
      <c r="BG60" s="36">
        <v>0</v>
      </c>
      <c r="BH60" s="78">
        <v>-3260</v>
      </c>
      <c r="BI60" s="56"/>
      <c r="BK60" s="74"/>
      <c r="BL60" s="13"/>
    </row>
    <row r="61" spans="1:64" x14ac:dyDescent="0.3">
      <c r="A61" s="6" t="s">
        <v>72</v>
      </c>
      <c r="B61" s="10" t="s">
        <v>110</v>
      </c>
      <c r="C61" s="35">
        <v>150820</v>
      </c>
      <c r="D61" s="35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7">
        <v>36</v>
      </c>
      <c r="M61" s="35">
        <v>90</v>
      </c>
      <c r="N61" s="35">
        <v>4</v>
      </c>
      <c r="O61" s="35">
        <v>10</v>
      </c>
      <c r="P61" s="35">
        <v>2148</v>
      </c>
      <c r="Q61" s="35">
        <v>711</v>
      </c>
      <c r="R61" s="35">
        <v>1642</v>
      </c>
      <c r="S61" s="35">
        <v>0</v>
      </c>
      <c r="T61" s="35">
        <v>7</v>
      </c>
      <c r="U61" s="35">
        <v>22881</v>
      </c>
      <c r="V61" s="35">
        <v>242</v>
      </c>
      <c r="W61" s="35">
        <v>25</v>
      </c>
      <c r="X61" s="35">
        <v>113</v>
      </c>
      <c r="Y61" s="35">
        <v>5470</v>
      </c>
      <c r="Z61" s="35">
        <v>383</v>
      </c>
      <c r="AA61" s="35">
        <v>3</v>
      </c>
      <c r="AB61" s="35">
        <v>21792</v>
      </c>
      <c r="AC61" s="35">
        <v>882</v>
      </c>
      <c r="AD61" s="35">
        <v>96</v>
      </c>
      <c r="AE61" s="35">
        <v>368</v>
      </c>
      <c r="AF61" s="35">
        <v>19697</v>
      </c>
      <c r="AG61" s="35">
        <v>1681</v>
      </c>
      <c r="AH61" s="35">
        <v>1504</v>
      </c>
      <c r="AI61" s="35">
        <v>505</v>
      </c>
      <c r="AJ61" s="35">
        <v>18206</v>
      </c>
      <c r="AK61" s="35">
        <v>995</v>
      </c>
      <c r="AL61" s="35">
        <v>1599</v>
      </c>
      <c r="AM61" s="35">
        <v>21433</v>
      </c>
      <c r="AN61" s="35">
        <v>2168</v>
      </c>
      <c r="AO61" s="35">
        <v>1363</v>
      </c>
      <c r="AP61" s="35">
        <v>6474</v>
      </c>
      <c r="AQ61" s="35">
        <v>3741</v>
      </c>
      <c r="AR61" s="35">
        <v>169</v>
      </c>
      <c r="AS61" s="35">
        <v>1887</v>
      </c>
      <c r="AT61" s="35">
        <v>0</v>
      </c>
      <c r="AU61" s="35"/>
      <c r="AV61" s="35"/>
      <c r="AW61" s="35">
        <v>0</v>
      </c>
      <c r="AX61" s="75">
        <v>135402</v>
      </c>
      <c r="AY61" s="56"/>
      <c r="AZ61" s="38">
        <v>11915</v>
      </c>
      <c r="BA61" s="76">
        <v>19758</v>
      </c>
      <c r="BB61" s="37">
        <v>19758</v>
      </c>
      <c r="BC61" s="74">
        <v>0</v>
      </c>
      <c r="BD61" s="36">
        <v>19758</v>
      </c>
      <c r="BE61" s="77">
        <v>0</v>
      </c>
      <c r="BF61" s="77">
        <v>0</v>
      </c>
      <c r="BG61" s="36">
        <v>0</v>
      </c>
      <c r="BH61" s="78">
        <v>-16808</v>
      </c>
      <c r="BI61" s="56"/>
      <c r="BK61" s="74"/>
      <c r="BL61" s="13"/>
    </row>
    <row r="62" spans="1:64" x14ac:dyDescent="0.3">
      <c r="A62" s="6" t="s">
        <v>73</v>
      </c>
      <c r="B62" s="10" t="s">
        <v>111</v>
      </c>
      <c r="C62" s="35">
        <v>646033</v>
      </c>
      <c r="D62" s="35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7">
        <v>41079</v>
      </c>
      <c r="M62" s="35">
        <v>888</v>
      </c>
      <c r="N62" s="35">
        <v>1209</v>
      </c>
      <c r="O62" s="35">
        <v>256</v>
      </c>
      <c r="P62" s="35">
        <v>7117</v>
      </c>
      <c r="Q62" s="35">
        <v>3156</v>
      </c>
      <c r="R62" s="35">
        <v>1800</v>
      </c>
      <c r="S62" s="35">
        <v>0</v>
      </c>
      <c r="T62" s="35">
        <v>1000</v>
      </c>
      <c r="U62" s="35">
        <v>13306</v>
      </c>
      <c r="V62" s="35">
        <v>73541</v>
      </c>
      <c r="W62" s="35">
        <v>2899</v>
      </c>
      <c r="X62" s="35">
        <v>22433</v>
      </c>
      <c r="Y62" s="35">
        <v>12277</v>
      </c>
      <c r="Z62" s="35">
        <v>1624</v>
      </c>
      <c r="AA62" s="35">
        <v>192</v>
      </c>
      <c r="AB62" s="35">
        <v>16139</v>
      </c>
      <c r="AC62" s="35">
        <v>3724</v>
      </c>
      <c r="AD62" s="35">
        <v>40763</v>
      </c>
      <c r="AE62" s="35">
        <v>3630</v>
      </c>
      <c r="AF62" s="35">
        <v>12442</v>
      </c>
      <c r="AG62" s="35">
        <v>14367</v>
      </c>
      <c r="AH62" s="35">
        <v>130563</v>
      </c>
      <c r="AI62" s="35">
        <v>4625</v>
      </c>
      <c r="AJ62" s="35">
        <v>4528</v>
      </c>
      <c r="AK62" s="35">
        <v>1126</v>
      </c>
      <c r="AL62" s="35">
        <v>445</v>
      </c>
      <c r="AM62" s="35">
        <v>10443</v>
      </c>
      <c r="AN62" s="35">
        <v>9687</v>
      </c>
      <c r="AO62" s="35">
        <v>12931</v>
      </c>
      <c r="AP62" s="35">
        <v>3052</v>
      </c>
      <c r="AQ62" s="35">
        <v>2005</v>
      </c>
      <c r="AR62" s="35">
        <v>236</v>
      </c>
      <c r="AS62" s="35">
        <v>7432</v>
      </c>
      <c r="AT62" s="35">
        <v>0</v>
      </c>
      <c r="AU62" s="35"/>
      <c r="AV62" s="35"/>
      <c r="AW62" s="35">
        <v>0</v>
      </c>
      <c r="AX62" s="75">
        <v>455817</v>
      </c>
      <c r="AY62" s="56"/>
      <c r="AZ62" s="38">
        <v>132071</v>
      </c>
      <c r="BA62" s="76">
        <v>80043</v>
      </c>
      <c r="BB62" s="37">
        <v>80043</v>
      </c>
      <c r="BC62" s="74">
        <v>205</v>
      </c>
      <c r="BD62" s="36">
        <v>79839</v>
      </c>
      <c r="BE62" s="77">
        <v>0</v>
      </c>
      <c r="BF62" s="77">
        <v>0</v>
      </c>
      <c r="BG62" s="36">
        <v>0</v>
      </c>
      <c r="BH62" s="78">
        <v>-22715</v>
      </c>
      <c r="BI62" s="56"/>
      <c r="BK62" s="74"/>
      <c r="BL62" s="13"/>
    </row>
    <row r="63" spans="1:64" x14ac:dyDescent="0.3">
      <c r="A63" s="6" t="s">
        <v>74</v>
      </c>
      <c r="B63" s="10" t="s">
        <v>112</v>
      </c>
      <c r="C63" s="35">
        <v>58564</v>
      </c>
      <c r="D63" s="35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35">
        <v>12</v>
      </c>
      <c r="N63" s="35">
        <v>0</v>
      </c>
      <c r="O63" s="35">
        <v>0</v>
      </c>
      <c r="P63" s="35">
        <v>0</v>
      </c>
      <c r="Q63" s="35">
        <v>228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18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28</v>
      </c>
      <c r="AD63" s="35">
        <v>55</v>
      </c>
      <c r="AE63" s="35">
        <v>62</v>
      </c>
      <c r="AF63" s="35">
        <v>166</v>
      </c>
      <c r="AG63" s="35">
        <v>0</v>
      </c>
      <c r="AH63" s="35">
        <v>0</v>
      </c>
      <c r="AI63" s="35">
        <v>341</v>
      </c>
      <c r="AJ63" s="35">
        <v>26</v>
      </c>
      <c r="AK63" s="35">
        <v>0</v>
      </c>
      <c r="AL63" s="35">
        <v>0</v>
      </c>
      <c r="AM63" s="35">
        <v>821</v>
      </c>
      <c r="AN63" s="35">
        <v>62</v>
      </c>
      <c r="AO63" s="35">
        <v>1939</v>
      </c>
      <c r="AP63" s="35">
        <v>526</v>
      </c>
      <c r="AQ63" s="35">
        <v>7259</v>
      </c>
      <c r="AR63" s="35">
        <v>0</v>
      </c>
      <c r="AS63" s="35">
        <v>0</v>
      </c>
      <c r="AT63" s="35">
        <v>0</v>
      </c>
      <c r="AU63" s="35"/>
      <c r="AV63" s="35"/>
      <c r="AW63" s="35">
        <v>0</v>
      </c>
      <c r="AX63" s="75">
        <v>10369</v>
      </c>
      <c r="AY63" s="56"/>
      <c r="AZ63" s="38">
        <v>1093</v>
      </c>
      <c r="BA63" s="76">
        <v>44687</v>
      </c>
      <c r="BB63" s="37">
        <v>44687</v>
      </c>
      <c r="BC63" s="74">
        <v>0</v>
      </c>
      <c r="BD63" s="36">
        <v>44687</v>
      </c>
      <c r="BE63" s="77">
        <v>0</v>
      </c>
      <c r="BF63" s="77">
        <v>0</v>
      </c>
      <c r="BG63" s="36">
        <v>0</v>
      </c>
      <c r="BH63" s="78">
        <v>2131</v>
      </c>
      <c r="BI63" s="56"/>
      <c r="BK63" s="74"/>
      <c r="BL63" s="13"/>
    </row>
    <row r="64" spans="1:64" x14ac:dyDescent="0.3">
      <c r="A64" s="6" t="s">
        <v>75</v>
      </c>
      <c r="B64" s="10" t="s">
        <v>113</v>
      </c>
      <c r="C64" s="35">
        <v>70167</v>
      </c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7">
        <v>297</v>
      </c>
      <c r="M64" s="35">
        <v>20</v>
      </c>
      <c r="N64" s="35">
        <v>0</v>
      </c>
      <c r="O64" s="35">
        <v>0</v>
      </c>
      <c r="P64" s="35">
        <v>178</v>
      </c>
      <c r="Q64" s="35">
        <v>2420</v>
      </c>
      <c r="R64" s="35">
        <v>8076</v>
      </c>
      <c r="S64" s="35">
        <v>0</v>
      </c>
      <c r="T64" s="35">
        <v>232</v>
      </c>
      <c r="U64" s="35">
        <v>111</v>
      </c>
      <c r="V64" s="35">
        <v>3568</v>
      </c>
      <c r="W64" s="35">
        <v>47</v>
      </c>
      <c r="X64" s="35">
        <v>160</v>
      </c>
      <c r="Y64" s="35">
        <v>2378</v>
      </c>
      <c r="Z64" s="35">
        <v>67</v>
      </c>
      <c r="AA64" s="35">
        <v>0</v>
      </c>
      <c r="AB64" s="35">
        <v>231</v>
      </c>
      <c r="AC64" s="35">
        <v>662</v>
      </c>
      <c r="AD64" s="35">
        <v>1612</v>
      </c>
      <c r="AE64" s="35">
        <v>137</v>
      </c>
      <c r="AF64" s="35">
        <v>631</v>
      </c>
      <c r="AG64" s="35">
        <v>6075</v>
      </c>
      <c r="AH64" s="35">
        <v>13</v>
      </c>
      <c r="AI64" s="35">
        <v>83</v>
      </c>
      <c r="AJ64" s="35">
        <v>125</v>
      </c>
      <c r="AK64" s="35">
        <v>4</v>
      </c>
      <c r="AL64" s="35">
        <v>3</v>
      </c>
      <c r="AM64" s="35">
        <v>6705</v>
      </c>
      <c r="AN64" s="35">
        <v>78</v>
      </c>
      <c r="AO64" s="35">
        <v>1</v>
      </c>
      <c r="AP64" s="35">
        <v>1</v>
      </c>
      <c r="AQ64" s="35">
        <v>39</v>
      </c>
      <c r="AR64" s="35">
        <v>2</v>
      </c>
      <c r="AS64" s="35">
        <v>9</v>
      </c>
      <c r="AT64" s="35">
        <v>0</v>
      </c>
      <c r="AU64" s="35"/>
      <c r="AV64" s="35"/>
      <c r="AW64" s="35">
        <v>0</v>
      </c>
      <c r="AX64" s="75">
        <v>33713</v>
      </c>
      <c r="AY64" s="56"/>
      <c r="AZ64" s="38">
        <v>31603</v>
      </c>
      <c r="BA64" s="76">
        <v>5751</v>
      </c>
      <c r="BB64" s="37">
        <v>5751</v>
      </c>
      <c r="BC64" s="74">
        <v>0</v>
      </c>
      <c r="BD64" s="36">
        <v>5751</v>
      </c>
      <c r="BE64" s="77">
        <v>0</v>
      </c>
      <c r="BF64" s="77">
        <v>0</v>
      </c>
      <c r="BG64" s="36">
        <v>2</v>
      </c>
      <c r="BH64" s="78">
        <v>-1021</v>
      </c>
      <c r="BI64" s="56"/>
      <c r="BK64" s="74"/>
      <c r="BL64" s="13"/>
    </row>
    <row r="65" spans="1:64" x14ac:dyDescent="0.3">
      <c r="A65" s="6" t="s">
        <v>76</v>
      </c>
      <c r="B65" s="10" t="s">
        <v>114</v>
      </c>
      <c r="C65" s="35">
        <v>212819</v>
      </c>
      <c r="D65" s="35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7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99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60512</v>
      </c>
      <c r="Z65" s="35">
        <v>341</v>
      </c>
      <c r="AA65" s="35">
        <v>0</v>
      </c>
      <c r="AB65" s="35">
        <v>138</v>
      </c>
      <c r="AC65" s="35">
        <v>0</v>
      </c>
      <c r="AD65" s="35">
        <v>0</v>
      </c>
      <c r="AE65" s="35">
        <v>38</v>
      </c>
      <c r="AF65" s="35">
        <v>61844</v>
      </c>
      <c r="AG65" s="35">
        <v>0</v>
      </c>
      <c r="AH65" s="35">
        <v>0</v>
      </c>
      <c r="AI65" s="35">
        <v>129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10</v>
      </c>
      <c r="AQ65" s="35">
        <v>0</v>
      </c>
      <c r="AR65" s="35">
        <v>0</v>
      </c>
      <c r="AS65" s="35">
        <v>0</v>
      </c>
      <c r="AT65" s="35">
        <v>0</v>
      </c>
      <c r="AU65" s="35"/>
      <c r="AV65" s="35"/>
      <c r="AW65" s="35">
        <v>0</v>
      </c>
      <c r="AX65" s="75">
        <v>124152</v>
      </c>
      <c r="AY65" s="56"/>
      <c r="AZ65" s="38">
        <v>83477</v>
      </c>
      <c r="BA65" s="76">
        <v>8221</v>
      </c>
      <c r="BB65" s="37">
        <v>8221</v>
      </c>
      <c r="BC65" s="74">
        <v>0</v>
      </c>
      <c r="BD65" s="36">
        <v>8221</v>
      </c>
      <c r="BE65" s="77">
        <v>0</v>
      </c>
      <c r="BF65" s="77">
        <v>0</v>
      </c>
      <c r="BG65" s="36">
        <v>0</v>
      </c>
      <c r="BH65" s="78">
        <v>-1864</v>
      </c>
      <c r="BI65" s="56"/>
      <c r="BK65" s="74"/>
      <c r="BL65" s="13"/>
    </row>
    <row r="66" spans="1:64" x14ac:dyDescent="0.3">
      <c r="A66" s="6" t="s">
        <v>77</v>
      </c>
      <c r="B66" s="10" t="s">
        <v>115</v>
      </c>
      <c r="C66" s="35">
        <v>193936</v>
      </c>
      <c r="D66" s="35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7">
        <v>154</v>
      </c>
      <c r="M66" s="35">
        <v>36</v>
      </c>
      <c r="N66" s="35">
        <v>13</v>
      </c>
      <c r="O66" s="35">
        <v>36</v>
      </c>
      <c r="P66" s="35">
        <v>2003</v>
      </c>
      <c r="Q66" s="35">
        <v>749</v>
      </c>
      <c r="R66" s="35">
        <v>916</v>
      </c>
      <c r="S66" s="35">
        <v>0</v>
      </c>
      <c r="T66" s="35">
        <v>103</v>
      </c>
      <c r="U66" s="35">
        <v>473</v>
      </c>
      <c r="V66" s="35">
        <v>240</v>
      </c>
      <c r="W66" s="35">
        <v>30</v>
      </c>
      <c r="X66" s="35">
        <v>125</v>
      </c>
      <c r="Y66" s="35">
        <v>2896</v>
      </c>
      <c r="Z66" s="35">
        <v>44534</v>
      </c>
      <c r="AA66" s="35">
        <v>6</v>
      </c>
      <c r="AB66" s="35">
        <v>136</v>
      </c>
      <c r="AC66" s="35">
        <v>193</v>
      </c>
      <c r="AD66" s="35">
        <v>1182</v>
      </c>
      <c r="AE66" s="35">
        <v>935</v>
      </c>
      <c r="AF66" s="35">
        <v>1909</v>
      </c>
      <c r="AG66" s="35">
        <v>1427</v>
      </c>
      <c r="AH66" s="35">
        <v>1053</v>
      </c>
      <c r="AI66" s="35">
        <v>729</v>
      </c>
      <c r="AJ66" s="35">
        <v>896</v>
      </c>
      <c r="AK66" s="35">
        <v>15</v>
      </c>
      <c r="AL66" s="35">
        <v>76</v>
      </c>
      <c r="AM66" s="35">
        <v>4267</v>
      </c>
      <c r="AN66" s="35">
        <v>850</v>
      </c>
      <c r="AO66" s="35">
        <v>170</v>
      </c>
      <c r="AP66" s="35">
        <v>185</v>
      </c>
      <c r="AQ66" s="35">
        <v>504</v>
      </c>
      <c r="AR66" s="35">
        <v>74</v>
      </c>
      <c r="AS66" s="35">
        <v>55</v>
      </c>
      <c r="AT66" s="35">
        <v>0</v>
      </c>
      <c r="AU66" s="35"/>
      <c r="AV66" s="35"/>
      <c r="AW66" s="35">
        <v>0</v>
      </c>
      <c r="AX66" s="75">
        <v>67408</v>
      </c>
      <c r="AY66" s="56"/>
      <c r="AZ66" s="38">
        <v>36482</v>
      </c>
      <c r="BA66" s="76">
        <v>5326</v>
      </c>
      <c r="BB66" s="37">
        <v>5326</v>
      </c>
      <c r="BC66" s="74">
        <v>0</v>
      </c>
      <c r="BD66" s="36">
        <v>5326</v>
      </c>
      <c r="BE66" s="77">
        <v>0</v>
      </c>
      <c r="BF66" s="77">
        <v>0</v>
      </c>
      <c r="BG66" s="36">
        <v>80915</v>
      </c>
      <c r="BH66" s="78">
        <v>-1215</v>
      </c>
      <c r="BI66" s="56"/>
      <c r="BK66" s="74"/>
      <c r="BL66" s="13"/>
    </row>
    <row r="67" spans="1:64" x14ac:dyDescent="0.3">
      <c r="A67" s="6" t="s">
        <v>78</v>
      </c>
      <c r="B67" s="10" t="s">
        <v>116</v>
      </c>
      <c r="C67" s="35">
        <v>310365</v>
      </c>
      <c r="D67" s="35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7">
        <v>56</v>
      </c>
      <c r="M67" s="35">
        <v>110</v>
      </c>
      <c r="N67" s="35">
        <v>4</v>
      </c>
      <c r="O67" s="35">
        <v>17</v>
      </c>
      <c r="P67" s="35">
        <v>2874</v>
      </c>
      <c r="Q67" s="35">
        <v>682</v>
      </c>
      <c r="R67" s="35">
        <v>1611</v>
      </c>
      <c r="S67" s="35">
        <v>0</v>
      </c>
      <c r="T67" s="35">
        <v>20</v>
      </c>
      <c r="U67" s="35">
        <v>6918</v>
      </c>
      <c r="V67" s="35">
        <v>301</v>
      </c>
      <c r="W67" s="35">
        <v>22</v>
      </c>
      <c r="X67" s="35">
        <v>236</v>
      </c>
      <c r="Y67" s="35">
        <v>4619</v>
      </c>
      <c r="Z67" s="35">
        <v>579</v>
      </c>
      <c r="AA67" s="35">
        <v>6680</v>
      </c>
      <c r="AB67" s="35">
        <v>185</v>
      </c>
      <c r="AC67" s="35">
        <v>18904</v>
      </c>
      <c r="AD67" s="35">
        <v>1052</v>
      </c>
      <c r="AE67" s="35">
        <v>587</v>
      </c>
      <c r="AF67" s="35">
        <v>4466</v>
      </c>
      <c r="AG67" s="35">
        <v>2459</v>
      </c>
      <c r="AH67" s="35">
        <v>4951</v>
      </c>
      <c r="AI67" s="35">
        <v>761</v>
      </c>
      <c r="AJ67" s="35">
        <v>14219</v>
      </c>
      <c r="AK67" s="35">
        <v>512</v>
      </c>
      <c r="AL67" s="35">
        <v>1334</v>
      </c>
      <c r="AM67" s="35">
        <v>9496</v>
      </c>
      <c r="AN67" s="35">
        <v>1030</v>
      </c>
      <c r="AO67" s="35">
        <v>2367</v>
      </c>
      <c r="AP67" s="35">
        <v>1640</v>
      </c>
      <c r="AQ67" s="35">
        <v>4552</v>
      </c>
      <c r="AR67" s="35">
        <v>238</v>
      </c>
      <c r="AS67" s="35">
        <v>1265</v>
      </c>
      <c r="AT67" s="35">
        <v>0</v>
      </c>
      <c r="AU67" s="35"/>
      <c r="AV67" s="35"/>
      <c r="AW67" s="35">
        <v>0</v>
      </c>
      <c r="AX67" s="75">
        <v>94796</v>
      </c>
      <c r="AY67" s="56"/>
      <c r="AZ67" s="38">
        <v>42251</v>
      </c>
      <c r="BA67" s="76">
        <v>31896</v>
      </c>
      <c r="BB67" s="37">
        <v>31896</v>
      </c>
      <c r="BC67" s="74">
        <v>0</v>
      </c>
      <c r="BD67" s="36">
        <v>31896</v>
      </c>
      <c r="BE67" s="77">
        <v>0</v>
      </c>
      <c r="BF67" s="77">
        <v>0</v>
      </c>
      <c r="BG67" s="36">
        <v>148282</v>
      </c>
      <c r="BH67" s="78">
        <v>-12851</v>
      </c>
      <c r="BI67" s="56"/>
      <c r="BK67" s="74"/>
      <c r="BL67" s="13"/>
    </row>
    <row r="68" spans="1:64" x14ac:dyDescent="0.3">
      <c r="A68" s="6" t="s">
        <v>79</v>
      </c>
      <c r="B68" s="10" t="s">
        <v>117</v>
      </c>
      <c r="C68" s="35">
        <v>91057</v>
      </c>
      <c r="D68" s="35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7">
        <v>38</v>
      </c>
      <c r="M68" s="35">
        <v>87</v>
      </c>
      <c r="N68" s="35">
        <v>6</v>
      </c>
      <c r="O68" s="35">
        <v>7</v>
      </c>
      <c r="P68" s="35">
        <v>55</v>
      </c>
      <c r="Q68" s="35">
        <v>141</v>
      </c>
      <c r="R68" s="35">
        <v>737</v>
      </c>
      <c r="S68" s="35">
        <v>1</v>
      </c>
      <c r="T68" s="35">
        <v>2174</v>
      </c>
      <c r="U68" s="35">
        <v>3366</v>
      </c>
      <c r="V68" s="35">
        <v>146</v>
      </c>
      <c r="W68" s="35">
        <v>25</v>
      </c>
      <c r="X68" s="35">
        <v>7</v>
      </c>
      <c r="Y68" s="35">
        <v>1457</v>
      </c>
      <c r="Z68" s="35">
        <v>826</v>
      </c>
      <c r="AA68" s="35">
        <v>7</v>
      </c>
      <c r="AB68" s="35">
        <v>30</v>
      </c>
      <c r="AC68" s="35">
        <v>473</v>
      </c>
      <c r="AD68" s="35">
        <v>180</v>
      </c>
      <c r="AE68" s="35">
        <v>213</v>
      </c>
      <c r="AF68" s="35">
        <v>334</v>
      </c>
      <c r="AG68" s="35">
        <v>559</v>
      </c>
      <c r="AH68" s="35">
        <v>2159</v>
      </c>
      <c r="AI68" s="35">
        <v>3736</v>
      </c>
      <c r="AJ68" s="35">
        <v>1021</v>
      </c>
      <c r="AK68" s="35">
        <v>240</v>
      </c>
      <c r="AL68" s="35">
        <v>89</v>
      </c>
      <c r="AM68" s="35">
        <v>4765</v>
      </c>
      <c r="AN68" s="35">
        <v>313</v>
      </c>
      <c r="AO68" s="35">
        <v>1123</v>
      </c>
      <c r="AP68" s="35">
        <v>1458</v>
      </c>
      <c r="AQ68" s="35">
        <v>2225</v>
      </c>
      <c r="AR68" s="35">
        <v>125</v>
      </c>
      <c r="AS68" s="35">
        <v>2940</v>
      </c>
      <c r="AT68" s="35">
        <v>0</v>
      </c>
      <c r="AU68" s="35"/>
      <c r="AV68" s="35"/>
      <c r="AW68" s="35">
        <v>0</v>
      </c>
      <c r="AX68" s="75">
        <v>30609</v>
      </c>
      <c r="AY68" s="56"/>
      <c r="AZ68" s="38">
        <v>7245</v>
      </c>
      <c r="BA68" s="76">
        <v>23031</v>
      </c>
      <c r="BB68" s="37">
        <v>23031</v>
      </c>
      <c r="BC68" s="74">
        <v>0</v>
      </c>
      <c r="BD68" s="36">
        <v>23031</v>
      </c>
      <c r="BE68" s="77">
        <v>0</v>
      </c>
      <c r="BF68" s="77">
        <v>0</v>
      </c>
      <c r="BG68" s="36">
        <v>31876</v>
      </c>
      <c r="BH68" s="78">
        <v>-1485</v>
      </c>
      <c r="BI68" s="56"/>
      <c r="BK68" s="74"/>
      <c r="BL68" s="13"/>
    </row>
    <row r="69" spans="1:64" x14ac:dyDescent="0.3">
      <c r="A69" s="6" t="s">
        <v>80</v>
      </c>
      <c r="B69" s="10" t="s">
        <v>118</v>
      </c>
      <c r="C69" s="35">
        <v>68331</v>
      </c>
      <c r="D69" s="35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7">
        <v>132</v>
      </c>
      <c r="M69" s="35">
        <v>9</v>
      </c>
      <c r="N69" s="35">
        <v>6</v>
      </c>
      <c r="O69" s="35">
        <v>9</v>
      </c>
      <c r="P69" s="35">
        <v>172</v>
      </c>
      <c r="Q69" s="35">
        <v>687</v>
      </c>
      <c r="R69" s="35">
        <v>166</v>
      </c>
      <c r="S69" s="35">
        <v>0</v>
      </c>
      <c r="T69" s="35">
        <v>66</v>
      </c>
      <c r="U69" s="35">
        <v>570</v>
      </c>
      <c r="V69" s="35">
        <v>173</v>
      </c>
      <c r="W69" s="35">
        <v>18</v>
      </c>
      <c r="X69" s="35">
        <v>67</v>
      </c>
      <c r="Y69" s="35">
        <v>4169</v>
      </c>
      <c r="Z69" s="35">
        <v>248</v>
      </c>
      <c r="AA69" s="35">
        <v>26</v>
      </c>
      <c r="AB69" s="35">
        <v>22</v>
      </c>
      <c r="AC69" s="35">
        <v>205</v>
      </c>
      <c r="AD69" s="35">
        <v>3826</v>
      </c>
      <c r="AE69" s="35">
        <v>403</v>
      </c>
      <c r="AF69" s="35">
        <v>2025</v>
      </c>
      <c r="AG69" s="35">
        <v>2866</v>
      </c>
      <c r="AH69" s="35">
        <v>7164</v>
      </c>
      <c r="AI69" s="35">
        <v>524</v>
      </c>
      <c r="AJ69" s="35">
        <v>8787</v>
      </c>
      <c r="AK69" s="35">
        <v>172</v>
      </c>
      <c r="AL69" s="35">
        <v>324</v>
      </c>
      <c r="AM69" s="35">
        <v>6051</v>
      </c>
      <c r="AN69" s="35">
        <v>971</v>
      </c>
      <c r="AO69" s="35">
        <v>659</v>
      </c>
      <c r="AP69" s="35">
        <v>631</v>
      </c>
      <c r="AQ69" s="35">
        <v>1088</v>
      </c>
      <c r="AR69" s="35">
        <v>126</v>
      </c>
      <c r="AS69" s="35">
        <v>52</v>
      </c>
      <c r="AT69" s="35">
        <v>0</v>
      </c>
      <c r="AU69" s="35"/>
      <c r="AV69" s="35"/>
      <c r="AW69" s="35">
        <v>0</v>
      </c>
      <c r="AX69" s="75">
        <v>42041</v>
      </c>
      <c r="AY69" s="56"/>
      <c r="AZ69" s="38">
        <v>689</v>
      </c>
      <c r="BA69" s="76">
        <v>4</v>
      </c>
      <c r="BB69" s="37">
        <v>4</v>
      </c>
      <c r="BC69" s="74">
        <v>0</v>
      </c>
      <c r="BD69" s="36">
        <v>4</v>
      </c>
      <c r="BE69" s="77">
        <v>0</v>
      </c>
      <c r="BF69" s="77">
        <v>0</v>
      </c>
      <c r="BG69" s="36">
        <v>19666</v>
      </c>
      <c r="BH69" s="78">
        <v>5906</v>
      </c>
      <c r="BI69" s="56"/>
      <c r="BK69" s="74"/>
      <c r="BL69" s="13"/>
    </row>
    <row r="70" spans="1:64" x14ac:dyDescent="0.3">
      <c r="A70" s="6" t="s">
        <v>81</v>
      </c>
      <c r="B70" s="10" t="s">
        <v>119</v>
      </c>
      <c r="C70" s="35">
        <v>211889</v>
      </c>
      <c r="D70" s="35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7">
        <v>141</v>
      </c>
      <c r="M70" s="35">
        <v>26</v>
      </c>
      <c r="N70" s="35">
        <v>123</v>
      </c>
      <c r="O70" s="35">
        <v>16</v>
      </c>
      <c r="P70" s="35">
        <v>3520</v>
      </c>
      <c r="Q70" s="35">
        <v>2110</v>
      </c>
      <c r="R70" s="35">
        <v>1198</v>
      </c>
      <c r="S70" s="35">
        <v>0</v>
      </c>
      <c r="T70" s="35">
        <v>984</v>
      </c>
      <c r="U70" s="35">
        <v>1605</v>
      </c>
      <c r="V70" s="35">
        <v>517</v>
      </c>
      <c r="W70" s="35">
        <v>139</v>
      </c>
      <c r="X70" s="35">
        <v>1191</v>
      </c>
      <c r="Y70" s="35">
        <v>7670</v>
      </c>
      <c r="Z70" s="35">
        <v>2943</v>
      </c>
      <c r="AA70" s="35">
        <v>462</v>
      </c>
      <c r="AB70" s="35">
        <v>315</v>
      </c>
      <c r="AC70" s="35">
        <v>898</v>
      </c>
      <c r="AD70" s="35">
        <v>29113</v>
      </c>
      <c r="AE70" s="35">
        <v>3485</v>
      </c>
      <c r="AF70" s="35">
        <v>736</v>
      </c>
      <c r="AG70" s="35">
        <v>9319</v>
      </c>
      <c r="AH70" s="35">
        <v>1895</v>
      </c>
      <c r="AI70" s="35">
        <v>3279</v>
      </c>
      <c r="AJ70" s="35">
        <v>3251</v>
      </c>
      <c r="AK70" s="35">
        <v>1641</v>
      </c>
      <c r="AL70" s="35">
        <v>305</v>
      </c>
      <c r="AM70" s="35">
        <v>5441</v>
      </c>
      <c r="AN70" s="35">
        <v>563</v>
      </c>
      <c r="AO70" s="35">
        <v>19492</v>
      </c>
      <c r="AP70" s="35">
        <v>2768</v>
      </c>
      <c r="AQ70" s="35">
        <v>2306</v>
      </c>
      <c r="AR70" s="35">
        <v>161</v>
      </c>
      <c r="AS70" s="35">
        <v>3989</v>
      </c>
      <c r="AT70" s="35">
        <v>0</v>
      </c>
      <c r="AU70" s="35"/>
      <c r="AV70" s="35"/>
      <c r="AW70" s="35">
        <v>0</v>
      </c>
      <c r="AX70" s="75">
        <v>98770</v>
      </c>
      <c r="AY70" s="56"/>
      <c r="AZ70" s="38">
        <v>77305</v>
      </c>
      <c r="BA70" s="76">
        <v>36096</v>
      </c>
      <c r="BB70" s="37">
        <v>36050</v>
      </c>
      <c r="BC70" s="74">
        <v>1144</v>
      </c>
      <c r="BD70" s="36">
        <v>34910</v>
      </c>
      <c r="BE70" s="77">
        <v>0</v>
      </c>
      <c r="BF70" s="77">
        <v>45</v>
      </c>
      <c r="BG70" s="36">
        <v>0</v>
      </c>
      <c r="BH70" s="78">
        <v>0</v>
      </c>
      <c r="BI70" s="56"/>
      <c r="BK70" s="74"/>
      <c r="BL70" s="13"/>
    </row>
    <row r="71" spans="1:64" x14ac:dyDescent="0.3">
      <c r="A71" s="6" t="s">
        <v>82</v>
      </c>
      <c r="B71" s="10" t="s">
        <v>120</v>
      </c>
      <c r="C71" s="35">
        <v>68522</v>
      </c>
      <c r="D71" s="35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7">
        <v>34</v>
      </c>
      <c r="M71" s="35">
        <v>0</v>
      </c>
      <c r="N71" s="35">
        <v>2</v>
      </c>
      <c r="O71" s="35">
        <v>0</v>
      </c>
      <c r="P71" s="35">
        <v>9</v>
      </c>
      <c r="Q71" s="35">
        <v>254</v>
      </c>
      <c r="R71" s="35">
        <v>830</v>
      </c>
      <c r="S71" s="35">
        <v>0</v>
      </c>
      <c r="T71" s="35">
        <v>327</v>
      </c>
      <c r="U71" s="35">
        <v>75</v>
      </c>
      <c r="V71" s="35">
        <v>172</v>
      </c>
      <c r="W71" s="35">
        <v>19</v>
      </c>
      <c r="X71" s="35">
        <v>92</v>
      </c>
      <c r="Y71" s="35">
        <v>349</v>
      </c>
      <c r="Z71" s="35">
        <v>44</v>
      </c>
      <c r="AA71" s="35">
        <v>16</v>
      </c>
      <c r="AB71" s="35">
        <v>254</v>
      </c>
      <c r="AC71" s="35">
        <v>10</v>
      </c>
      <c r="AD71" s="35">
        <v>82</v>
      </c>
      <c r="AE71" s="35">
        <v>21</v>
      </c>
      <c r="AF71" s="35">
        <v>435</v>
      </c>
      <c r="AG71" s="35">
        <v>1530</v>
      </c>
      <c r="AH71" s="35">
        <v>528</v>
      </c>
      <c r="AI71" s="35">
        <v>2098</v>
      </c>
      <c r="AJ71" s="35">
        <v>94</v>
      </c>
      <c r="AK71" s="35">
        <v>174</v>
      </c>
      <c r="AL71" s="35">
        <v>54</v>
      </c>
      <c r="AM71" s="35">
        <v>503</v>
      </c>
      <c r="AN71" s="35">
        <v>245</v>
      </c>
      <c r="AO71" s="35">
        <v>1081</v>
      </c>
      <c r="AP71" s="35">
        <v>1619</v>
      </c>
      <c r="AQ71" s="35">
        <v>508</v>
      </c>
      <c r="AR71" s="35">
        <v>1</v>
      </c>
      <c r="AS71" s="35">
        <v>4627</v>
      </c>
      <c r="AT71" s="35">
        <v>0</v>
      </c>
      <c r="AU71" s="35"/>
      <c r="AV71" s="35"/>
      <c r="AW71" s="35">
        <v>0</v>
      </c>
      <c r="AX71" s="75">
        <v>15911</v>
      </c>
      <c r="AY71" s="56"/>
      <c r="AZ71" s="38">
        <v>0</v>
      </c>
      <c r="BA71" s="76">
        <v>50975</v>
      </c>
      <c r="BB71" s="37">
        <v>50973</v>
      </c>
      <c r="BC71" s="74">
        <v>23443</v>
      </c>
      <c r="BD71" s="36">
        <v>27525</v>
      </c>
      <c r="BE71" s="77">
        <v>0</v>
      </c>
      <c r="BF71" s="77">
        <v>2</v>
      </c>
      <c r="BG71" s="36">
        <v>0</v>
      </c>
      <c r="BH71" s="78">
        <v>1684</v>
      </c>
      <c r="BI71" s="56"/>
      <c r="BK71" s="74"/>
      <c r="BL71" s="13"/>
    </row>
    <row r="72" spans="1:64" x14ac:dyDescent="0.3">
      <c r="A72" s="6" t="s">
        <v>83</v>
      </c>
      <c r="B72" s="10" t="s">
        <v>121</v>
      </c>
      <c r="C72" s="35">
        <v>279631</v>
      </c>
      <c r="D72" s="35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7">
        <v>23</v>
      </c>
      <c r="M72" s="35">
        <v>20</v>
      </c>
      <c r="N72" s="35">
        <v>3</v>
      </c>
      <c r="O72" s="35">
        <v>0</v>
      </c>
      <c r="P72" s="35">
        <v>790</v>
      </c>
      <c r="Q72" s="35">
        <v>311</v>
      </c>
      <c r="R72" s="35">
        <v>479</v>
      </c>
      <c r="S72" s="35">
        <v>0</v>
      </c>
      <c r="T72" s="35">
        <v>9</v>
      </c>
      <c r="U72" s="35">
        <v>215</v>
      </c>
      <c r="V72" s="35">
        <v>108</v>
      </c>
      <c r="W72" s="35">
        <v>100</v>
      </c>
      <c r="X72" s="35">
        <v>85</v>
      </c>
      <c r="Y72" s="35">
        <v>422</v>
      </c>
      <c r="Z72" s="35">
        <v>154</v>
      </c>
      <c r="AA72" s="35">
        <v>0</v>
      </c>
      <c r="AB72" s="35">
        <v>8</v>
      </c>
      <c r="AC72" s="35">
        <v>40</v>
      </c>
      <c r="AD72" s="35">
        <v>86</v>
      </c>
      <c r="AE72" s="35">
        <v>436</v>
      </c>
      <c r="AF72" s="35">
        <v>253</v>
      </c>
      <c r="AG72" s="35">
        <v>3661</v>
      </c>
      <c r="AH72" s="35">
        <v>1402</v>
      </c>
      <c r="AI72" s="35">
        <v>337</v>
      </c>
      <c r="AJ72" s="35">
        <v>2078</v>
      </c>
      <c r="AK72" s="35">
        <v>894</v>
      </c>
      <c r="AL72" s="35">
        <v>1331</v>
      </c>
      <c r="AM72" s="35">
        <v>2708</v>
      </c>
      <c r="AN72" s="35">
        <v>325</v>
      </c>
      <c r="AO72" s="35">
        <v>0</v>
      </c>
      <c r="AP72" s="35">
        <v>210</v>
      </c>
      <c r="AQ72" s="35">
        <v>564</v>
      </c>
      <c r="AR72" s="35">
        <v>53</v>
      </c>
      <c r="AS72" s="35">
        <v>77</v>
      </c>
      <c r="AT72" s="35">
        <v>0</v>
      </c>
      <c r="AU72" s="35"/>
      <c r="AV72" s="35"/>
      <c r="AW72" s="35">
        <v>0</v>
      </c>
      <c r="AX72" s="75">
        <v>19599</v>
      </c>
      <c r="AY72" s="56"/>
      <c r="AZ72" s="38">
        <v>2014</v>
      </c>
      <c r="BA72" s="76">
        <v>3772</v>
      </c>
      <c r="BB72" s="37">
        <v>3772</v>
      </c>
      <c r="BC72" s="74">
        <v>0</v>
      </c>
      <c r="BD72" s="36">
        <v>3772</v>
      </c>
      <c r="BE72" s="77">
        <v>0</v>
      </c>
      <c r="BF72" s="77">
        <v>0</v>
      </c>
      <c r="BG72" s="36">
        <v>253850</v>
      </c>
      <c r="BH72" s="78">
        <v>433</v>
      </c>
      <c r="BI72" s="56"/>
      <c r="BK72" s="74"/>
      <c r="BL72" s="13"/>
    </row>
    <row r="73" spans="1:64" x14ac:dyDescent="0.3">
      <c r="A73" s="6" t="s">
        <v>84</v>
      </c>
      <c r="B73" s="10" t="s">
        <v>122</v>
      </c>
      <c r="C73" s="35">
        <v>30253</v>
      </c>
      <c r="D73" s="35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7">
        <v>35</v>
      </c>
      <c r="M73" s="35">
        <v>2</v>
      </c>
      <c r="N73" s="35">
        <v>3</v>
      </c>
      <c r="O73" s="35">
        <v>6</v>
      </c>
      <c r="P73" s="35">
        <v>53</v>
      </c>
      <c r="Q73" s="35">
        <v>197</v>
      </c>
      <c r="R73" s="35">
        <v>60</v>
      </c>
      <c r="S73" s="35">
        <v>0</v>
      </c>
      <c r="T73" s="35">
        <v>0</v>
      </c>
      <c r="U73" s="35">
        <v>115</v>
      </c>
      <c r="V73" s="35">
        <v>45</v>
      </c>
      <c r="W73" s="35">
        <v>3</v>
      </c>
      <c r="X73" s="35">
        <v>42</v>
      </c>
      <c r="Y73" s="35">
        <v>1221</v>
      </c>
      <c r="Z73" s="35">
        <v>81</v>
      </c>
      <c r="AA73" s="35">
        <v>3</v>
      </c>
      <c r="AB73" s="35">
        <v>9</v>
      </c>
      <c r="AC73" s="35">
        <v>53</v>
      </c>
      <c r="AD73" s="35">
        <v>1124</v>
      </c>
      <c r="AE73" s="35">
        <v>113</v>
      </c>
      <c r="AF73" s="35">
        <v>338</v>
      </c>
      <c r="AG73" s="35">
        <v>998</v>
      </c>
      <c r="AH73" s="35">
        <v>7707</v>
      </c>
      <c r="AI73" s="35">
        <v>183</v>
      </c>
      <c r="AJ73" s="35">
        <v>2114</v>
      </c>
      <c r="AK73" s="35">
        <v>2902</v>
      </c>
      <c r="AL73" s="35">
        <v>649</v>
      </c>
      <c r="AM73" s="35">
        <v>1743</v>
      </c>
      <c r="AN73" s="35">
        <v>271</v>
      </c>
      <c r="AO73" s="35">
        <v>96</v>
      </c>
      <c r="AP73" s="35">
        <v>381</v>
      </c>
      <c r="AQ73" s="35">
        <v>341</v>
      </c>
      <c r="AR73" s="35">
        <v>46</v>
      </c>
      <c r="AS73" s="35">
        <v>107</v>
      </c>
      <c r="AT73" s="35">
        <v>0</v>
      </c>
      <c r="AU73" s="35"/>
      <c r="AV73" s="35"/>
      <c r="AW73" s="35">
        <v>0</v>
      </c>
      <c r="AX73" s="75">
        <v>20535</v>
      </c>
      <c r="AY73" s="56"/>
      <c r="AZ73" s="38">
        <v>0</v>
      </c>
      <c r="BA73" s="76">
        <v>9727</v>
      </c>
      <c r="BB73" s="37">
        <v>9727</v>
      </c>
      <c r="BC73" s="74">
        <v>0</v>
      </c>
      <c r="BD73" s="36">
        <v>9727</v>
      </c>
      <c r="BE73" s="77">
        <v>0</v>
      </c>
      <c r="BF73" s="77">
        <v>0</v>
      </c>
      <c r="BG73" s="36">
        <v>0</v>
      </c>
      <c r="BH73" s="78">
        <v>0</v>
      </c>
      <c r="BI73" s="56"/>
      <c r="BK73" s="74"/>
      <c r="BL73" s="13"/>
    </row>
    <row r="74" spans="1:64" x14ac:dyDescent="0.3">
      <c r="A74" s="6" t="s">
        <v>85</v>
      </c>
      <c r="B74" s="10" t="s">
        <v>123</v>
      </c>
      <c r="C74" s="35">
        <v>336891</v>
      </c>
      <c r="D74" s="35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7">
        <v>881</v>
      </c>
      <c r="M74" s="35">
        <v>265</v>
      </c>
      <c r="N74" s="35">
        <v>422</v>
      </c>
      <c r="O74" s="35">
        <v>22</v>
      </c>
      <c r="P74" s="35">
        <v>1042</v>
      </c>
      <c r="Q74" s="35">
        <v>4105</v>
      </c>
      <c r="R74" s="35">
        <v>2903</v>
      </c>
      <c r="S74" s="35">
        <v>0</v>
      </c>
      <c r="T74" s="35">
        <v>410</v>
      </c>
      <c r="U74" s="35">
        <v>1030</v>
      </c>
      <c r="V74" s="35">
        <v>18606</v>
      </c>
      <c r="W74" s="35">
        <v>318</v>
      </c>
      <c r="X74" s="35">
        <v>2397</v>
      </c>
      <c r="Y74" s="35">
        <v>17680</v>
      </c>
      <c r="Z74" s="35">
        <v>7317</v>
      </c>
      <c r="AA74" s="35">
        <v>640</v>
      </c>
      <c r="AB74" s="35">
        <v>2207</v>
      </c>
      <c r="AC74" s="35">
        <v>599</v>
      </c>
      <c r="AD74" s="35">
        <v>513</v>
      </c>
      <c r="AE74" s="35">
        <v>292</v>
      </c>
      <c r="AF74" s="35">
        <v>4018</v>
      </c>
      <c r="AG74" s="35">
        <v>53121</v>
      </c>
      <c r="AH74" s="35">
        <v>6826</v>
      </c>
      <c r="AI74" s="35">
        <v>834</v>
      </c>
      <c r="AJ74" s="35">
        <v>3138</v>
      </c>
      <c r="AK74" s="35">
        <v>2268</v>
      </c>
      <c r="AL74" s="35">
        <v>418</v>
      </c>
      <c r="AM74" s="35">
        <v>12205</v>
      </c>
      <c r="AN74" s="35">
        <v>1584</v>
      </c>
      <c r="AO74" s="35">
        <v>2866</v>
      </c>
      <c r="AP74" s="35">
        <v>1226</v>
      </c>
      <c r="AQ74" s="35">
        <v>427</v>
      </c>
      <c r="AR74" s="35">
        <v>130</v>
      </c>
      <c r="AS74" s="35">
        <v>2424</v>
      </c>
      <c r="AT74" s="35">
        <v>0</v>
      </c>
      <c r="AU74" s="35"/>
      <c r="AV74" s="35"/>
      <c r="AW74" s="35">
        <v>0</v>
      </c>
      <c r="AX74" s="75">
        <v>152514</v>
      </c>
      <c r="AY74" s="56"/>
      <c r="AZ74" s="38">
        <v>93100</v>
      </c>
      <c r="BA74" s="76">
        <v>90883</v>
      </c>
      <c r="BB74" s="37">
        <v>90883</v>
      </c>
      <c r="BC74" s="74">
        <v>0</v>
      </c>
      <c r="BD74" s="36">
        <v>90883</v>
      </c>
      <c r="BE74" s="77">
        <v>0</v>
      </c>
      <c r="BF74" s="77">
        <v>0</v>
      </c>
      <c r="BG74" s="36">
        <v>0</v>
      </c>
      <c r="BH74" s="78">
        <v>0</v>
      </c>
      <c r="BI74" s="56"/>
      <c r="BK74" s="74"/>
      <c r="BL74" s="13"/>
    </row>
    <row r="75" spans="1:64" x14ac:dyDescent="0.3">
      <c r="A75" s="6" t="s">
        <v>86</v>
      </c>
      <c r="B75" s="10" t="s">
        <v>124</v>
      </c>
      <c r="C75" s="35">
        <v>363570</v>
      </c>
      <c r="D75" s="35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7">
        <v>953</v>
      </c>
      <c r="M75" s="35">
        <v>4</v>
      </c>
      <c r="N75" s="35">
        <v>16</v>
      </c>
      <c r="O75" s="35">
        <v>3</v>
      </c>
      <c r="P75" s="35">
        <v>535</v>
      </c>
      <c r="Q75" s="35">
        <v>286</v>
      </c>
      <c r="R75" s="35">
        <v>49</v>
      </c>
      <c r="S75" s="35">
        <v>0</v>
      </c>
      <c r="T75" s="35">
        <v>252</v>
      </c>
      <c r="U75" s="35">
        <v>27</v>
      </c>
      <c r="V75" s="35">
        <v>36</v>
      </c>
      <c r="W75" s="35">
        <v>19</v>
      </c>
      <c r="X75" s="35">
        <v>6</v>
      </c>
      <c r="Y75" s="35">
        <v>40</v>
      </c>
      <c r="Z75" s="35">
        <v>46</v>
      </c>
      <c r="AA75" s="35">
        <v>1</v>
      </c>
      <c r="AB75" s="35">
        <v>18</v>
      </c>
      <c r="AC75" s="35">
        <v>130</v>
      </c>
      <c r="AD75" s="35">
        <v>367</v>
      </c>
      <c r="AE75" s="35">
        <v>298</v>
      </c>
      <c r="AF75" s="35">
        <v>465</v>
      </c>
      <c r="AG75" s="35">
        <v>2209</v>
      </c>
      <c r="AH75" s="35">
        <v>1312</v>
      </c>
      <c r="AI75" s="35">
        <v>82</v>
      </c>
      <c r="AJ75" s="35">
        <v>780</v>
      </c>
      <c r="AK75" s="35">
        <v>489</v>
      </c>
      <c r="AL75" s="35">
        <v>316</v>
      </c>
      <c r="AM75" s="35">
        <v>7068</v>
      </c>
      <c r="AN75" s="35">
        <v>885</v>
      </c>
      <c r="AO75" s="35">
        <v>6301</v>
      </c>
      <c r="AP75" s="35">
        <v>2110</v>
      </c>
      <c r="AQ75" s="35">
        <v>252</v>
      </c>
      <c r="AR75" s="35">
        <v>188</v>
      </c>
      <c r="AS75" s="35">
        <v>151</v>
      </c>
      <c r="AT75" s="35">
        <v>0</v>
      </c>
      <c r="AU75" s="35"/>
      <c r="AV75" s="35"/>
      <c r="AW75" s="35">
        <v>0</v>
      </c>
      <c r="AX75" s="75">
        <v>23517</v>
      </c>
      <c r="AY75" s="56"/>
      <c r="AZ75" s="38">
        <v>8250</v>
      </c>
      <c r="BA75" s="76">
        <v>333012</v>
      </c>
      <c r="BB75" s="37">
        <v>333012</v>
      </c>
      <c r="BC75" s="74">
        <v>0</v>
      </c>
      <c r="BD75" s="36">
        <v>333012</v>
      </c>
      <c r="BE75" s="77">
        <v>0</v>
      </c>
      <c r="BF75" s="77">
        <v>0</v>
      </c>
      <c r="BG75" s="36">
        <v>0</v>
      </c>
      <c r="BH75" s="78">
        <v>25</v>
      </c>
      <c r="BI75" s="56"/>
      <c r="BK75" s="74"/>
      <c r="BL75" s="13"/>
    </row>
    <row r="76" spans="1:64" x14ac:dyDescent="0.3">
      <c r="A76" s="6" t="s">
        <v>87</v>
      </c>
      <c r="B76" s="10" t="s">
        <v>125</v>
      </c>
      <c r="C76" s="35">
        <v>316638</v>
      </c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7">
        <v>129</v>
      </c>
      <c r="M76" s="35">
        <v>47</v>
      </c>
      <c r="N76" s="35">
        <v>149</v>
      </c>
      <c r="O76" s="35">
        <v>3</v>
      </c>
      <c r="P76" s="35">
        <v>556</v>
      </c>
      <c r="Q76" s="35">
        <v>852</v>
      </c>
      <c r="R76" s="35">
        <v>182</v>
      </c>
      <c r="S76" s="35">
        <v>12</v>
      </c>
      <c r="T76" s="35">
        <v>754</v>
      </c>
      <c r="U76" s="35">
        <v>547</v>
      </c>
      <c r="V76" s="35">
        <v>365</v>
      </c>
      <c r="W76" s="35">
        <v>49</v>
      </c>
      <c r="X76" s="35">
        <v>44</v>
      </c>
      <c r="Y76" s="35">
        <v>784</v>
      </c>
      <c r="Z76" s="35">
        <v>268</v>
      </c>
      <c r="AA76" s="35">
        <v>270</v>
      </c>
      <c r="AB76" s="35">
        <v>135</v>
      </c>
      <c r="AC76" s="35">
        <v>420</v>
      </c>
      <c r="AD76" s="35">
        <v>729</v>
      </c>
      <c r="AE76" s="35">
        <v>282</v>
      </c>
      <c r="AF76" s="35">
        <v>1125</v>
      </c>
      <c r="AG76" s="35">
        <v>18755</v>
      </c>
      <c r="AH76" s="35">
        <v>3575</v>
      </c>
      <c r="AI76" s="35">
        <v>3631</v>
      </c>
      <c r="AJ76" s="35">
        <v>10837</v>
      </c>
      <c r="AK76" s="35">
        <v>3487</v>
      </c>
      <c r="AL76" s="35">
        <v>400</v>
      </c>
      <c r="AM76" s="35">
        <v>27688</v>
      </c>
      <c r="AN76" s="35">
        <v>2111</v>
      </c>
      <c r="AO76" s="35">
        <v>6509</v>
      </c>
      <c r="AP76" s="35">
        <v>2300</v>
      </c>
      <c r="AQ76" s="35">
        <v>1345</v>
      </c>
      <c r="AR76" s="35">
        <v>328</v>
      </c>
      <c r="AS76" s="35">
        <v>4552</v>
      </c>
      <c r="AT76" s="35">
        <v>0</v>
      </c>
      <c r="AU76" s="35"/>
      <c r="AV76" s="35"/>
      <c r="AW76" s="35">
        <v>0</v>
      </c>
      <c r="AX76" s="75">
        <v>92621</v>
      </c>
      <c r="AY76" s="56"/>
      <c r="AZ76" s="38">
        <v>34900</v>
      </c>
      <c r="BA76" s="76">
        <v>173653</v>
      </c>
      <c r="BB76" s="37">
        <v>173653</v>
      </c>
      <c r="BC76" s="74">
        <v>0</v>
      </c>
      <c r="BD76" s="36">
        <v>173653</v>
      </c>
      <c r="BE76" s="77">
        <v>0</v>
      </c>
      <c r="BF76" s="77">
        <v>0</v>
      </c>
      <c r="BG76" s="36">
        <v>36151</v>
      </c>
      <c r="BH76" s="78">
        <v>-18958</v>
      </c>
      <c r="BI76" s="56"/>
      <c r="BK76" s="74"/>
      <c r="BL76" s="13"/>
    </row>
    <row r="77" spans="1:64" x14ac:dyDescent="0.3">
      <c r="A77" s="6" t="s">
        <v>88</v>
      </c>
      <c r="B77" s="10" t="s">
        <v>126</v>
      </c>
      <c r="C77" s="35">
        <v>98712</v>
      </c>
      <c r="D77" s="35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7">
        <v>112</v>
      </c>
      <c r="M77" s="35">
        <v>330</v>
      </c>
      <c r="N77" s="35">
        <v>26</v>
      </c>
      <c r="O77" s="35">
        <v>17</v>
      </c>
      <c r="P77" s="35">
        <v>385</v>
      </c>
      <c r="Q77" s="35">
        <v>953</v>
      </c>
      <c r="R77" s="35">
        <v>614</v>
      </c>
      <c r="S77" s="35">
        <v>0</v>
      </c>
      <c r="T77" s="35">
        <v>56</v>
      </c>
      <c r="U77" s="35">
        <v>381</v>
      </c>
      <c r="V77" s="35">
        <v>607</v>
      </c>
      <c r="W77" s="35">
        <v>520</v>
      </c>
      <c r="X77" s="35">
        <v>444</v>
      </c>
      <c r="Y77" s="35">
        <v>826</v>
      </c>
      <c r="Z77" s="35">
        <v>680</v>
      </c>
      <c r="AA77" s="35">
        <v>4</v>
      </c>
      <c r="AB77" s="35">
        <v>570</v>
      </c>
      <c r="AC77" s="35">
        <v>344</v>
      </c>
      <c r="AD77" s="35">
        <v>2373</v>
      </c>
      <c r="AE77" s="35">
        <v>340</v>
      </c>
      <c r="AF77" s="35">
        <v>1808</v>
      </c>
      <c r="AG77" s="35">
        <v>14331</v>
      </c>
      <c r="AH77" s="35">
        <v>7342</v>
      </c>
      <c r="AI77" s="35">
        <v>978</v>
      </c>
      <c r="AJ77" s="35">
        <v>1938</v>
      </c>
      <c r="AK77" s="35">
        <v>9062</v>
      </c>
      <c r="AL77" s="35">
        <v>429</v>
      </c>
      <c r="AM77" s="35">
        <v>4323</v>
      </c>
      <c r="AN77" s="35">
        <v>1396</v>
      </c>
      <c r="AO77" s="35">
        <v>308</v>
      </c>
      <c r="AP77" s="35">
        <v>443</v>
      </c>
      <c r="AQ77" s="35">
        <v>286</v>
      </c>
      <c r="AR77" s="35">
        <v>140</v>
      </c>
      <c r="AS77" s="35">
        <v>453</v>
      </c>
      <c r="AT77" s="35">
        <v>0</v>
      </c>
      <c r="AU77" s="35"/>
      <c r="AV77" s="35"/>
      <c r="AW77" s="35">
        <v>0</v>
      </c>
      <c r="AX77" s="75">
        <v>52681</v>
      </c>
      <c r="AY77" s="56"/>
      <c r="AZ77" s="38">
        <v>16301</v>
      </c>
      <c r="BA77" s="76">
        <v>30513</v>
      </c>
      <c r="BB77" s="37">
        <v>22465</v>
      </c>
      <c r="BC77" s="74">
        <v>0</v>
      </c>
      <c r="BD77" s="36">
        <v>22465</v>
      </c>
      <c r="BE77" s="77">
        <v>8046</v>
      </c>
      <c r="BF77" s="77">
        <v>0</v>
      </c>
      <c r="BG77" s="36">
        <v>0</v>
      </c>
      <c r="BH77" s="78">
        <v>0</v>
      </c>
      <c r="BI77" s="56"/>
      <c r="BK77" s="74"/>
      <c r="BL77" s="13"/>
    </row>
    <row r="78" spans="1:64" x14ac:dyDescent="0.3">
      <c r="A78" s="6" t="s">
        <v>89</v>
      </c>
      <c r="B78" s="10" t="s">
        <v>127</v>
      </c>
      <c r="C78" s="35">
        <v>222169</v>
      </c>
      <c r="D78" s="35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7">
        <v>6104</v>
      </c>
      <c r="M78" s="35">
        <v>13</v>
      </c>
      <c r="N78" s="35">
        <v>0</v>
      </c>
      <c r="O78" s="35">
        <v>7</v>
      </c>
      <c r="P78" s="35">
        <v>187</v>
      </c>
      <c r="Q78" s="35">
        <v>2425</v>
      </c>
      <c r="R78" s="35">
        <v>310</v>
      </c>
      <c r="S78" s="35">
        <v>0</v>
      </c>
      <c r="T78" s="35">
        <v>301</v>
      </c>
      <c r="U78" s="35">
        <v>240</v>
      </c>
      <c r="V78" s="35">
        <v>80</v>
      </c>
      <c r="W78" s="35">
        <v>72</v>
      </c>
      <c r="X78" s="35">
        <v>43</v>
      </c>
      <c r="Y78" s="35">
        <v>133</v>
      </c>
      <c r="Z78" s="35">
        <v>181</v>
      </c>
      <c r="AA78" s="35">
        <v>6</v>
      </c>
      <c r="AB78" s="35">
        <v>132</v>
      </c>
      <c r="AC78" s="35">
        <v>981</v>
      </c>
      <c r="AD78" s="35">
        <v>71</v>
      </c>
      <c r="AE78" s="35">
        <v>168</v>
      </c>
      <c r="AF78" s="35">
        <v>928</v>
      </c>
      <c r="AG78" s="35">
        <v>11161</v>
      </c>
      <c r="AH78" s="35">
        <v>9866</v>
      </c>
      <c r="AI78" s="35">
        <v>1590</v>
      </c>
      <c r="AJ78" s="35">
        <v>6342</v>
      </c>
      <c r="AK78" s="35">
        <v>812</v>
      </c>
      <c r="AL78" s="35">
        <v>3625</v>
      </c>
      <c r="AM78" s="35">
        <v>13985</v>
      </c>
      <c r="AN78" s="35">
        <v>1588</v>
      </c>
      <c r="AO78" s="35">
        <v>1587</v>
      </c>
      <c r="AP78" s="35">
        <v>274</v>
      </c>
      <c r="AQ78" s="35">
        <v>1104</v>
      </c>
      <c r="AR78" s="35">
        <v>131</v>
      </c>
      <c r="AS78" s="35">
        <v>561</v>
      </c>
      <c r="AT78" s="35">
        <v>0</v>
      </c>
      <c r="AU78" s="35"/>
      <c r="AV78" s="35"/>
      <c r="AW78" s="35">
        <v>0</v>
      </c>
      <c r="AX78" s="75">
        <v>62743</v>
      </c>
      <c r="AY78" s="56"/>
      <c r="AZ78" s="38">
        <v>0</v>
      </c>
      <c r="BA78" s="76">
        <v>159618</v>
      </c>
      <c r="BB78" s="37">
        <v>159618</v>
      </c>
      <c r="BC78" s="74">
        <v>112595</v>
      </c>
      <c r="BD78" s="36">
        <v>47017</v>
      </c>
      <c r="BE78" s="77">
        <v>0</v>
      </c>
      <c r="BF78" s="77">
        <v>0</v>
      </c>
      <c r="BG78" s="36">
        <v>0</v>
      </c>
      <c r="BH78" s="78">
        <v>0</v>
      </c>
      <c r="BI78" s="56"/>
      <c r="BK78" s="74"/>
      <c r="BL78" s="13"/>
    </row>
    <row r="79" spans="1:64" x14ac:dyDescent="0.3">
      <c r="A79" s="6" t="s">
        <v>90</v>
      </c>
      <c r="B79" s="10" t="s">
        <v>128</v>
      </c>
      <c r="C79" s="35">
        <v>366385</v>
      </c>
      <c r="D79" s="35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7">
        <v>575</v>
      </c>
      <c r="M79" s="35">
        <v>1801</v>
      </c>
      <c r="N79" s="35">
        <v>98</v>
      </c>
      <c r="O79" s="35">
        <v>77</v>
      </c>
      <c r="P79" s="35">
        <v>5774</v>
      </c>
      <c r="Q79" s="35">
        <v>7506</v>
      </c>
      <c r="R79" s="35">
        <v>5622</v>
      </c>
      <c r="S79" s="35">
        <v>0</v>
      </c>
      <c r="T79" s="35">
        <v>389</v>
      </c>
      <c r="U79" s="35">
        <v>3277</v>
      </c>
      <c r="V79" s="35">
        <v>7312</v>
      </c>
      <c r="W79" s="35">
        <v>469</v>
      </c>
      <c r="X79" s="35">
        <v>582</v>
      </c>
      <c r="Y79" s="35">
        <v>1358</v>
      </c>
      <c r="Z79" s="35">
        <v>2601</v>
      </c>
      <c r="AA79" s="35">
        <v>27</v>
      </c>
      <c r="AB79" s="35">
        <v>2877</v>
      </c>
      <c r="AC79" s="35">
        <v>10021</v>
      </c>
      <c r="AD79" s="35">
        <v>4526</v>
      </c>
      <c r="AE79" s="35">
        <v>4221</v>
      </c>
      <c r="AF79" s="35">
        <v>13061</v>
      </c>
      <c r="AG79" s="35">
        <v>20374</v>
      </c>
      <c r="AH79" s="35">
        <v>39394</v>
      </c>
      <c r="AI79" s="35">
        <v>5524</v>
      </c>
      <c r="AJ79" s="35">
        <v>41403</v>
      </c>
      <c r="AK79" s="35">
        <v>15464</v>
      </c>
      <c r="AL79" s="35">
        <v>2089</v>
      </c>
      <c r="AM79" s="35">
        <v>107472</v>
      </c>
      <c r="AN79" s="35">
        <v>23806</v>
      </c>
      <c r="AO79" s="35">
        <v>2146</v>
      </c>
      <c r="AP79" s="35">
        <v>4101</v>
      </c>
      <c r="AQ79" s="35">
        <v>8159</v>
      </c>
      <c r="AR79" s="35">
        <v>1614</v>
      </c>
      <c r="AS79" s="35">
        <v>5262</v>
      </c>
      <c r="AT79" s="35">
        <v>0</v>
      </c>
      <c r="AU79" s="35"/>
      <c r="AV79" s="35"/>
      <c r="AW79" s="35">
        <v>0</v>
      </c>
      <c r="AX79" s="75">
        <v>344265</v>
      </c>
      <c r="AY79" s="56"/>
      <c r="AZ79" s="38">
        <v>19020</v>
      </c>
      <c r="BA79" s="76">
        <v>2178</v>
      </c>
      <c r="BB79" s="37">
        <v>2093</v>
      </c>
      <c r="BC79" s="74">
        <v>47</v>
      </c>
      <c r="BD79" s="36">
        <v>2045</v>
      </c>
      <c r="BE79" s="77">
        <v>0</v>
      </c>
      <c r="BF79" s="77">
        <v>81</v>
      </c>
      <c r="BG79" s="36">
        <v>1145</v>
      </c>
      <c r="BH79" s="78">
        <v>0</v>
      </c>
      <c r="BI79" s="56"/>
      <c r="BK79" s="74"/>
      <c r="BL79" s="13"/>
    </row>
    <row r="80" spans="1:64" x14ac:dyDescent="0.3">
      <c r="A80" s="6" t="s">
        <v>91</v>
      </c>
      <c r="B80" s="10" t="s">
        <v>129</v>
      </c>
      <c r="C80" s="35">
        <v>122282</v>
      </c>
      <c r="D80" s="35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7">
        <v>521</v>
      </c>
      <c r="M80" s="35">
        <v>11</v>
      </c>
      <c r="N80" s="35">
        <v>452</v>
      </c>
      <c r="O80" s="35">
        <v>79</v>
      </c>
      <c r="P80" s="35">
        <v>1527</v>
      </c>
      <c r="Q80" s="35">
        <v>907</v>
      </c>
      <c r="R80" s="35">
        <v>490</v>
      </c>
      <c r="S80" s="35">
        <v>0</v>
      </c>
      <c r="T80" s="35">
        <v>49</v>
      </c>
      <c r="U80" s="35">
        <v>480</v>
      </c>
      <c r="V80" s="35">
        <v>427</v>
      </c>
      <c r="W80" s="35">
        <v>192</v>
      </c>
      <c r="X80" s="35">
        <v>101</v>
      </c>
      <c r="Y80" s="35">
        <v>6829</v>
      </c>
      <c r="Z80" s="35">
        <v>366</v>
      </c>
      <c r="AA80" s="35">
        <v>1</v>
      </c>
      <c r="AB80" s="35">
        <v>1028</v>
      </c>
      <c r="AC80" s="35">
        <v>384</v>
      </c>
      <c r="AD80" s="35">
        <v>3300</v>
      </c>
      <c r="AE80" s="35">
        <v>893</v>
      </c>
      <c r="AF80" s="35">
        <v>8745</v>
      </c>
      <c r="AG80" s="35">
        <v>5790</v>
      </c>
      <c r="AH80" s="35">
        <v>14669</v>
      </c>
      <c r="AI80" s="35">
        <v>1395</v>
      </c>
      <c r="AJ80" s="35">
        <v>7148</v>
      </c>
      <c r="AK80" s="35">
        <v>5245</v>
      </c>
      <c r="AL80" s="35">
        <v>840</v>
      </c>
      <c r="AM80" s="35">
        <v>29700</v>
      </c>
      <c r="AN80" s="35">
        <v>3374</v>
      </c>
      <c r="AO80" s="35">
        <v>21817</v>
      </c>
      <c r="AP80" s="35">
        <v>3033</v>
      </c>
      <c r="AQ80" s="35">
        <v>2566</v>
      </c>
      <c r="AR80" s="35">
        <v>744</v>
      </c>
      <c r="AS80" s="35">
        <v>320</v>
      </c>
      <c r="AT80" s="35">
        <v>0</v>
      </c>
      <c r="AU80" s="35"/>
      <c r="AV80" s="35"/>
      <c r="AW80" s="35">
        <v>0</v>
      </c>
      <c r="AX80" s="75">
        <v>111049</v>
      </c>
      <c r="AY80" s="56"/>
      <c r="AZ80" s="38">
        <v>0</v>
      </c>
      <c r="BA80" s="76">
        <v>10479</v>
      </c>
      <c r="BB80" s="37">
        <v>9985</v>
      </c>
      <c r="BC80" s="74">
        <v>0</v>
      </c>
      <c r="BD80" s="36">
        <v>9985</v>
      </c>
      <c r="BE80" s="77">
        <v>487</v>
      </c>
      <c r="BF80" s="77">
        <v>0</v>
      </c>
      <c r="BG80" s="36">
        <v>22</v>
      </c>
      <c r="BH80" s="78">
        <v>666</v>
      </c>
      <c r="BI80" s="56"/>
      <c r="BK80" s="74"/>
      <c r="BL80" s="13"/>
    </row>
    <row r="81" spans="1:64" x14ac:dyDescent="0.3">
      <c r="A81" s="6" t="s">
        <v>92</v>
      </c>
      <c r="B81" s="10" t="s">
        <v>130</v>
      </c>
      <c r="C81" s="35">
        <v>202965</v>
      </c>
      <c r="D81" s="35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7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/>
      <c r="AV81" s="35"/>
      <c r="AW81" s="35">
        <v>0</v>
      </c>
      <c r="AX81" s="75">
        <v>0</v>
      </c>
      <c r="AY81" s="56"/>
      <c r="AZ81" s="38">
        <v>0</v>
      </c>
      <c r="BA81" s="76">
        <v>202965</v>
      </c>
      <c r="BB81" s="37">
        <v>5186</v>
      </c>
      <c r="BC81" s="74">
        <v>0</v>
      </c>
      <c r="BD81" s="36">
        <v>5186</v>
      </c>
      <c r="BE81" s="77">
        <v>197784</v>
      </c>
      <c r="BF81" s="77">
        <v>0</v>
      </c>
      <c r="BG81" s="36">
        <v>0</v>
      </c>
      <c r="BH81" s="78">
        <v>0</v>
      </c>
      <c r="BI81" s="56"/>
      <c r="BK81" s="74"/>
      <c r="BL81" s="13"/>
    </row>
    <row r="82" spans="1:64" x14ac:dyDescent="0.3">
      <c r="A82" s="6" t="s">
        <v>93</v>
      </c>
      <c r="B82" s="10" t="s">
        <v>131</v>
      </c>
      <c r="C82" s="35">
        <v>165694</v>
      </c>
      <c r="D82" s="35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7">
        <v>0</v>
      </c>
      <c r="M82" s="35">
        <v>0</v>
      </c>
      <c r="N82" s="35">
        <v>1</v>
      </c>
      <c r="O82" s="35">
        <v>0</v>
      </c>
      <c r="P82" s="35">
        <v>45</v>
      </c>
      <c r="Q82" s="35">
        <v>21</v>
      </c>
      <c r="R82" s="35">
        <v>26</v>
      </c>
      <c r="S82" s="35">
        <v>0</v>
      </c>
      <c r="T82" s="35">
        <v>0</v>
      </c>
      <c r="U82" s="35">
        <v>34</v>
      </c>
      <c r="V82" s="35">
        <v>13</v>
      </c>
      <c r="W82" s="35">
        <v>0</v>
      </c>
      <c r="X82" s="35">
        <v>0</v>
      </c>
      <c r="Y82" s="35">
        <v>20</v>
      </c>
      <c r="Z82" s="35">
        <v>23</v>
      </c>
      <c r="AA82" s="35">
        <v>1</v>
      </c>
      <c r="AB82" s="35">
        <v>0</v>
      </c>
      <c r="AC82" s="35">
        <v>19</v>
      </c>
      <c r="AD82" s="35">
        <v>127</v>
      </c>
      <c r="AE82" s="35">
        <v>55</v>
      </c>
      <c r="AF82" s="35">
        <v>31</v>
      </c>
      <c r="AG82" s="35">
        <v>107</v>
      </c>
      <c r="AH82" s="35">
        <v>238</v>
      </c>
      <c r="AI82" s="35">
        <v>199</v>
      </c>
      <c r="AJ82" s="35">
        <v>347</v>
      </c>
      <c r="AK82" s="35">
        <v>270</v>
      </c>
      <c r="AL82" s="35">
        <v>0</v>
      </c>
      <c r="AM82" s="35">
        <v>929</v>
      </c>
      <c r="AN82" s="35">
        <v>96</v>
      </c>
      <c r="AO82" s="35">
        <v>5705</v>
      </c>
      <c r="AP82" s="35">
        <v>783</v>
      </c>
      <c r="AQ82" s="35">
        <v>1273</v>
      </c>
      <c r="AR82" s="35">
        <v>12</v>
      </c>
      <c r="AS82" s="35">
        <v>3</v>
      </c>
      <c r="AT82" s="35">
        <v>0</v>
      </c>
      <c r="AU82" s="35"/>
      <c r="AV82" s="35"/>
      <c r="AW82" s="35">
        <v>0</v>
      </c>
      <c r="AX82" s="75">
        <v>7305</v>
      </c>
      <c r="AY82" s="56"/>
      <c r="AZ82" s="38">
        <v>803</v>
      </c>
      <c r="BA82" s="76">
        <v>157584</v>
      </c>
      <c r="BB82" s="37">
        <v>59031</v>
      </c>
      <c r="BC82" s="74">
        <v>7559</v>
      </c>
      <c r="BD82" s="36">
        <v>51472</v>
      </c>
      <c r="BE82" s="77">
        <v>94471</v>
      </c>
      <c r="BF82" s="77">
        <v>4082</v>
      </c>
      <c r="BG82" s="36">
        <v>0</v>
      </c>
      <c r="BH82" s="78">
        <v>0</v>
      </c>
      <c r="BI82" s="56"/>
      <c r="BK82" s="74"/>
      <c r="BL82" s="13"/>
    </row>
    <row r="83" spans="1:64" x14ac:dyDescent="0.3">
      <c r="A83" s="6" t="s">
        <v>94</v>
      </c>
      <c r="B83" s="10" t="s">
        <v>132</v>
      </c>
      <c r="C83" s="35">
        <v>89702</v>
      </c>
      <c r="D83" s="35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7">
        <v>0</v>
      </c>
      <c r="M83" s="35">
        <v>0</v>
      </c>
      <c r="N83" s="35">
        <v>0</v>
      </c>
      <c r="O83" s="35">
        <v>0</v>
      </c>
      <c r="P83" s="35">
        <v>0</v>
      </c>
      <c r="Q83" s="35">
        <v>25</v>
      </c>
      <c r="R83" s="35">
        <v>28</v>
      </c>
      <c r="S83" s="35">
        <v>0</v>
      </c>
      <c r="T83" s="35">
        <v>0</v>
      </c>
      <c r="U83" s="35">
        <v>90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52</v>
      </c>
      <c r="AK83" s="35">
        <v>0</v>
      </c>
      <c r="AL83" s="35">
        <v>0</v>
      </c>
      <c r="AM83" s="35">
        <v>0</v>
      </c>
      <c r="AN83" s="35">
        <v>0</v>
      </c>
      <c r="AO83" s="35">
        <v>2</v>
      </c>
      <c r="AP83" s="35">
        <v>0</v>
      </c>
      <c r="AQ83" s="35">
        <v>128</v>
      </c>
      <c r="AR83" s="35">
        <v>0</v>
      </c>
      <c r="AS83" s="35">
        <v>0</v>
      </c>
      <c r="AT83" s="35">
        <v>0</v>
      </c>
      <c r="AU83" s="35"/>
      <c r="AV83" s="35"/>
      <c r="AW83" s="35">
        <v>0</v>
      </c>
      <c r="AX83" s="75">
        <v>319</v>
      </c>
      <c r="AY83" s="56"/>
      <c r="AZ83" s="38">
        <v>0</v>
      </c>
      <c r="BA83" s="76">
        <v>89385</v>
      </c>
      <c r="BB83" s="37">
        <v>64176</v>
      </c>
      <c r="BC83" s="74">
        <v>2316</v>
      </c>
      <c r="BD83" s="36">
        <v>61861</v>
      </c>
      <c r="BE83" s="77">
        <v>19280</v>
      </c>
      <c r="BF83" s="77">
        <v>5888</v>
      </c>
      <c r="BG83" s="36">
        <v>0</v>
      </c>
      <c r="BH83" s="78">
        <v>0</v>
      </c>
      <c r="BI83" s="56"/>
      <c r="BK83" s="74"/>
      <c r="BL83" s="13"/>
    </row>
    <row r="84" spans="1:64" x14ac:dyDescent="0.3">
      <c r="A84" s="6" t="s">
        <v>95</v>
      </c>
      <c r="B84" s="10" t="s">
        <v>133</v>
      </c>
      <c r="C84" s="35">
        <v>21506</v>
      </c>
      <c r="D84" s="35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7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200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33</v>
      </c>
      <c r="AQ84" s="35">
        <v>0</v>
      </c>
      <c r="AR84" s="35">
        <v>0</v>
      </c>
      <c r="AS84" s="35">
        <v>112</v>
      </c>
      <c r="AT84" s="35">
        <v>0</v>
      </c>
      <c r="AU84" s="35"/>
      <c r="AV84" s="35"/>
      <c r="AW84" s="35">
        <v>0</v>
      </c>
      <c r="AX84" s="75">
        <v>344</v>
      </c>
      <c r="AY84" s="56"/>
      <c r="AZ84" s="38">
        <v>67</v>
      </c>
      <c r="BA84" s="76">
        <v>21098</v>
      </c>
      <c r="BB84" s="37">
        <v>20686</v>
      </c>
      <c r="BC84" s="74">
        <v>0</v>
      </c>
      <c r="BD84" s="36">
        <v>20686</v>
      </c>
      <c r="BE84" s="77">
        <v>0</v>
      </c>
      <c r="BF84" s="77">
        <v>418</v>
      </c>
      <c r="BG84" s="36">
        <v>0</v>
      </c>
      <c r="BH84" s="78">
        <v>0</v>
      </c>
      <c r="BI84" s="56"/>
      <c r="BK84" s="74"/>
      <c r="BL84" s="13"/>
    </row>
    <row r="85" spans="1:64" x14ac:dyDescent="0.3">
      <c r="A85" s="6" t="s">
        <v>96</v>
      </c>
      <c r="B85" s="10" t="s">
        <v>134</v>
      </c>
      <c r="C85" s="35">
        <v>86516</v>
      </c>
      <c r="D85" s="35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7">
        <v>1</v>
      </c>
      <c r="M85" s="35">
        <v>0</v>
      </c>
      <c r="N85" s="35">
        <v>0</v>
      </c>
      <c r="O85" s="35">
        <v>0</v>
      </c>
      <c r="P85" s="35">
        <v>24</v>
      </c>
      <c r="Q85" s="35">
        <v>25</v>
      </c>
      <c r="R85" s="35">
        <v>344</v>
      </c>
      <c r="S85" s="35">
        <v>3</v>
      </c>
      <c r="T85" s="35">
        <v>43</v>
      </c>
      <c r="U85" s="35">
        <v>268</v>
      </c>
      <c r="V85" s="35">
        <v>301</v>
      </c>
      <c r="W85" s="35">
        <v>0</v>
      </c>
      <c r="X85" s="35">
        <v>2</v>
      </c>
      <c r="Y85" s="35">
        <v>34</v>
      </c>
      <c r="Z85" s="35">
        <v>34</v>
      </c>
      <c r="AA85" s="35">
        <v>3</v>
      </c>
      <c r="AB85" s="35">
        <v>38</v>
      </c>
      <c r="AC85" s="35">
        <v>12</v>
      </c>
      <c r="AD85" s="35">
        <v>29</v>
      </c>
      <c r="AE85" s="35">
        <v>18</v>
      </c>
      <c r="AF85" s="35">
        <v>12</v>
      </c>
      <c r="AG85" s="35">
        <v>67</v>
      </c>
      <c r="AH85" s="35">
        <v>70</v>
      </c>
      <c r="AI85" s="35">
        <v>1111</v>
      </c>
      <c r="AJ85" s="35">
        <v>50</v>
      </c>
      <c r="AK85" s="35">
        <v>1128</v>
      </c>
      <c r="AL85" s="35">
        <v>12</v>
      </c>
      <c r="AM85" s="35">
        <v>23</v>
      </c>
      <c r="AN85" s="35">
        <v>35</v>
      </c>
      <c r="AO85" s="35">
        <v>33</v>
      </c>
      <c r="AP85" s="35">
        <v>1</v>
      </c>
      <c r="AQ85" s="35">
        <v>3</v>
      </c>
      <c r="AR85" s="35">
        <v>275</v>
      </c>
      <c r="AS85" s="35">
        <v>1134</v>
      </c>
      <c r="AT85" s="35">
        <v>0</v>
      </c>
      <c r="AU85" s="35"/>
      <c r="AV85" s="35"/>
      <c r="AW85" s="35">
        <v>0</v>
      </c>
      <c r="AX85" s="75">
        <v>4718</v>
      </c>
      <c r="AY85" s="56"/>
      <c r="AZ85" s="38">
        <v>0</v>
      </c>
      <c r="BA85" s="76">
        <v>81786</v>
      </c>
      <c r="BB85" s="37">
        <v>47121</v>
      </c>
      <c r="BC85" s="74">
        <v>0</v>
      </c>
      <c r="BD85" s="36">
        <v>47121</v>
      </c>
      <c r="BE85" s="77">
        <v>0</v>
      </c>
      <c r="BF85" s="77">
        <v>34692</v>
      </c>
      <c r="BG85" s="36">
        <v>0</v>
      </c>
      <c r="BH85" s="78">
        <v>0</v>
      </c>
      <c r="BI85" s="56"/>
      <c r="BK85" s="74"/>
      <c r="BL85" s="13"/>
    </row>
    <row r="86" spans="1:64" x14ac:dyDescent="0.3">
      <c r="A86" s="6" t="s">
        <v>97</v>
      </c>
      <c r="B86" s="10" t="s">
        <v>135</v>
      </c>
      <c r="C86" s="35">
        <v>5936</v>
      </c>
      <c r="D86" s="35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7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/>
      <c r="AV86" s="35"/>
      <c r="AW86" s="35">
        <v>0</v>
      </c>
      <c r="AX86" s="75">
        <v>0</v>
      </c>
      <c r="AY86" s="56"/>
      <c r="AZ86" s="38">
        <v>0</v>
      </c>
      <c r="BA86" s="76">
        <v>5936</v>
      </c>
      <c r="BB86" s="37">
        <v>5936</v>
      </c>
      <c r="BC86" s="74">
        <v>5936</v>
      </c>
      <c r="BD86" s="36">
        <v>0</v>
      </c>
      <c r="BE86" s="77">
        <v>0</v>
      </c>
      <c r="BF86" s="77">
        <v>0</v>
      </c>
      <c r="BG86" s="36">
        <v>0</v>
      </c>
      <c r="BH86" s="78">
        <v>0</v>
      </c>
      <c r="BI86" s="56"/>
      <c r="BK86" s="74"/>
      <c r="BL86" s="13"/>
    </row>
    <row r="87" spans="1:64" x14ac:dyDescent="0.3">
      <c r="A87" s="6" t="s">
        <v>98</v>
      </c>
      <c r="B87" s="10" t="s">
        <v>136</v>
      </c>
      <c r="C87" s="35">
        <v>0</v>
      </c>
      <c r="D87" s="35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7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/>
      <c r="AV87" s="35"/>
      <c r="AW87" s="35">
        <v>0</v>
      </c>
      <c r="AX87" s="75">
        <v>0</v>
      </c>
      <c r="AY87" s="56"/>
      <c r="AZ87" s="38">
        <v>0</v>
      </c>
      <c r="BA87" s="76">
        <v>0</v>
      </c>
      <c r="BB87" s="37">
        <v>0</v>
      </c>
      <c r="BC87" s="74">
        <v>0</v>
      </c>
      <c r="BD87" s="36">
        <v>0</v>
      </c>
      <c r="BE87" s="77">
        <v>0</v>
      </c>
      <c r="BF87" s="77">
        <v>0</v>
      </c>
      <c r="BG87" s="36">
        <v>0</v>
      </c>
      <c r="BH87" s="78">
        <v>0</v>
      </c>
      <c r="BI87" s="56"/>
      <c r="BK87" s="74"/>
      <c r="BL87" s="13"/>
    </row>
    <row r="88" spans="1:64" x14ac:dyDescent="0.3">
      <c r="A88" s="6" t="s">
        <v>99</v>
      </c>
      <c r="B88" s="10" t="s">
        <v>51</v>
      </c>
      <c r="C88" s="35">
        <v>28849</v>
      </c>
      <c r="D88" s="35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7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/>
      <c r="AV88" s="35"/>
      <c r="AW88" s="35">
        <v>0</v>
      </c>
      <c r="AX88" s="75">
        <v>0</v>
      </c>
      <c r="AY88" s="56"/>
      <c r="AZ88" s="38">
        <v>32921</v>
      </c>
      <c r="BA88" s="76">
        <v>-4025</v>
      </c>
      <c r="BB88" s="37">
        <v>-4025</v>
      </c>
      <c r="BC88" s="74">
        <v>0</v>
      </c>
      <c r="BD88" s="36">
        <v>-4025</v>
      </c>
      <c r="BE88" s="77">
        <v>0</v>
      </c>
      <c r="BF88" s="77">
        <v>0</v>
      </c>
      <c r="BG88" s="36">
        <v>0</v>
      </c>
      <c r="BH88" s="78">
        <v>0</v>
      </c>
      <c r="BI88" s="56"/>
      <c r="BK88" s="74"/>
      <c r="BL88" s="13"/>
    </row>
    <row r="89" spans="1:64" ht="12" thickBot="1" x14ac:dyDescent="0.35">
      <c r="A89" s="6" t="s">
        <v>100</v>
      </c>
      <c r="B89" s="10" t="s">
        <v>137</v>
      </c>
      <c r="C89" s="35">
        <v>0</v>
      </c>
      <c r="D89" s="35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7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/>
      <c r="AV89" s="35"/>
      <c r="AW89" s="35">
        <v>0</v>
      </c>
      <c r="AX89" s="75">
        <v>0</v>
      </c>
      <c r="AY89" s="56"/>
      <c r="AZ89" s="38">
        <v>0</v>
      </c>
      <c r="BA89" s="76">
        <v>0</v>
      </c>
      <c r="BB89" s="37">
        <v>0</v>
      </c>
      <c r="BC89" s="74">
        <v>0</v>
      </c>
      <c r="BD89" s="36">
        <v>0</v>
      </c>
      <c r="BE89" s="77">
        <v>0</v>
      </c>
      <c r="BF89" s="77">
        <v>0</v>
      </c>
      <c r="BG89" s="36">
        <v>0</v>
      </c>
      <c r="BH89" s="78">
        <v>0</v>
      </c>
      <c r="BI89" s="56"/>
      <c r="BK89" s="74"/>
      <c r="BL89" s="13"/>
    </row>
    <row r="90" spans="1:64" ht="12.5" thickTop="1" thickBot="1" x14ac:dyDescent="0.35">
      <c r="B90" s="79" t="s">
        <v>156</v>
      </c>
      <c r="C90" s="43">
        <v>6902615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4">
        <v>0</v>
      </c>
      <c r="L90" s="45">
        <v>172491</v>
      </c>
      <c r="M90" s="45">
        <v>65923</v>
      </c>
      <c r="N90" s="45">
        <v>3317</v>
      </c>
      <c r="O90" s="45">
        <v>2490</v>
      </c>
      <c r="P90" s="45">
        <v>31486</v>
      </c>
      <c r="Q90" s="45">
        <v>347776</v>
      </c>
      <c r="R90" s="45">
        <v>59548</v>
      </c>
      <c r="S90" s="45">
        <v>16</v>
      </c>
      <c r="T90" s="45">
        <v>60591</v>
      </c>
      <c r="U90" s="45">
        <v>67763</v>
      </c>
      <c r="V90" s="45">
        <v>113781</v>
      </c>
      <c r="W90" s="45">
        <v>4877</v>
      </c>
      <c r="X90" s="45">
        <v>28208</v>
      </c>
      <c r="Y90" s="45">
        <v>137176</v>
      </c>
      <c r="Z90" s="45">
        <v>65442</v>
      </c>
      <c r="AA90" s="45">
        <v>8488</v>
      </c>
      <c r="AB90" s="45">
        <v>48459</v>
      </c>
      <c r="AC90" s="45">
        <v>39947</v>
      </c>
      <c r="AD90" s="45">
        <v>90532</v>
      </c>
      <c r="AE90" s="45">
        <v>17134</v>
      </c>
      <c r="AF90" s="45">
        <v>175966</v>
      </c>
      <c r="AG90" s="45">
        <v>171220</v>
      </c>
      <c r="AH90" s="45">
        <v>242280</v>
      </c>
      <c r="AI90" s="45">
        <v>315586</v>
      </c>
      <c r="AJ90" s="45">
        <v>129482</v>
      </c>
      <c r="AK90" s="45">
        <v>46704</v>
      </c>
      <c r="AL90" s="45">
        <v>14697</v>
      </c>
      <c r="AM90" s="45">
        <v>278888</v>
      </c>
      <c r="AN90" s="45">
        <v>54337</v>
      </c>
      <c r="AO90" s="45">
        <v>57274</v>
      </c>
      <c r="AP90" s="45">
        <v>34254</v>
      </c>
      <c r="AQ90" s="45">
        <v>46594</v>
      </c>
      <c r="AR90" s="45">
        <v>5665</v>
      </c>
      <c r="AS90" s="45">
        <v>40072</v>
      </c>
      <c r="AT90" s="45">
        <v>0</v>
      </c>
      <c r="AU90" s="45"/>
      <c r="AV90" s="45"/>
      <c r="AW90" s="45">
        <v>0</v>
      </c>
      <c r="AX90" s="45">
        <v>2975279</v>
      </c>
      <c r="AY90" s="79">
        <v>0</v>
      </c>
      <c r="AZ90" s="80">
        <v>819127</v>
      </c>
      <c r="BA90" s="80">
        <v>2555321</v>
      </c>
      <c r="BB90" s="45">
        <v>2191622</v>
      </c>
      <c r="BC90" s="45">
        <v>334779</v>
      </c>
      <c r="BD90" s="81">
        <v>1856227</v>
      </c>
      <c r="BE90" s="81">
        <v>319122</v>
      </c>
      <c r="BF90" s="81">
        <v>45167</v>
      </c>
      <c r="BG90" s="45">
        <v>580648</v>
      </c>
      <c r="BH90" s="45">
        <v>-26277</v>
      </c>
      <c r="BI90" s="82">
        <v>0</v>
      </c>
      <c r="BK90" s="74"/>
      <c r="BL90" s="13"/>
    </row>
    <row r="91" spans="1:64" ht="12" thickTop="1" x14ac:dyDescent="0.3">
      <c r="B91" s="83" t="s">
        <v>157</v>
      </c>
      <c r="C91" s="84">
        <v>0</v>
      </c>
      <c r="D91" s="85">
        <v>0</v>
      </c>
      <c r="E91" s="85">
        <v>0</v>
      </c>
      <c r="F91" s="85">
        <v>136195</v>
      </c>
      <c r="G91" s="85">
        <v>-18556</v>
      </c>
      <c r="H91" s="85">
        <v>21339</v>
      </c>
      <c r="I91" s="85">
        <v>1375</v>
      </c>
      <c r="J91" s="85">
        <v>73008</v>
      </c>
      <c r="K91" s="85">
        <v>0</v>
      </c>
      <c r="L91" s="84">
        <v>441142</v>
      </c>
      <c r="M91" s="86">
        <v>59631</v>
      </c>
      <c r="N91" s="86">
        <v>33428</v>
      </c>
      <c r="O91" s="86">
        <v>28287</v>
      </c>
      <c r="P91" s="86">
        <v>47016</v>
      </c>
      <c r="Q91" s="86">
        <v>99646</v>
      </c>
      <c r="R91" s="86">
        <v>44287</v>
      </c>
      <c r="S91" s="86">
        <v>74</v>
      </c>
      <c r="T91" s="86">
        <v>22580</v>
      </c>
      <c r="U91" s="86">
        <v>38486</v>
      </c>
      <c r="V91" s="86">
        <v>47881</v>
      </c>
      <c r="W91" s="86">
        <v>5123</v>
      </c>
      <c r="X91" s="86">
        <v>5099</v>
      </c>
      <c r="Y91" s="86">
        <v>26785</v>
      </c>
      <c r="Z91" s="86">
        <v>2193</v>
      </c>
      <c r="AA91" s="86">
        <v>4905</v>
      </c>
      <c r="AB91" s="86">
        <v>28385</v>
      </c>
      <c r="AC91" s="86">
        <v>17050</v>
      </c>
      <c r="AD91" s="86">
        <v>55681</v>
      </c>
      <c r="AE91" s="86">
        <v>53842</v>
      </c>
      <c r="AF91" s="86">
        <v>118151</v>
      </c>
      <c r="AG91" s="86">
        <v>249769</v>
      </c>
      <c r="AH91" s="86">
        <v>166510</v>
      </c>
      <c r="AI91" s="86">
        <v>47481</v>
      </c>
      <c r="AJ91" s="86">
        <v>123581</v>
      </c>
      <c r="AK91" s="86">
        <v>47759</v>
      </c>
      <c r="AL91" s="86">
        <v>203219</v>
      </c>
      <c r="AM91" s="86">
        <v>89364</v>
      </c>
      <c r="AN91" s="86">
        <v>58386</v>
      </c>
      <c r="AO91" s="86">
        <v>145122</v>
      </c>
      <c r="AP91" s="86">
        <v>132076</v>
      </c>
      <c r="AQ91" s="86">
        <v>44146</v>
      </c>
      <c r="AR91" s="86">
        <v>15552</v>
      </c>
      <c r="AS91" s="86">
        <v>41773</v>
      </c>
      <c r="AT91" s="86">
        <v>5936</v>
      </c>
      <c r="AU91" s="86"/>
      <c r="AV91" s="86"/>
      <c r="AW91" s="86">
        <v>0</v>
      </c>
      <c r="AX91" s="87">
        <v>2505944</v>
      </c>
      <c r="AY91" s="87">
        <v>2715013</v>
      </c>
      <c r="BK91" s="74"/>
      <c r="BL91" s="13"/>
    </row>
    <row r="92" spans="1:64" ht="12" thickBot="1" x14ac:dyDescent="0.35">
      <c r="B92" s="83" t="s">
        <v>158</v>
      </c>
      <c r="C92" s="37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7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/>
      <c r="AV92" s="35"/>
      <c r="AW92" s="35">
        <v>0</v>
      </c>
      <c r="AX92" s="38">
        <v>0</v>
      </c>
      <c r="AY92" s="38">
        <v>0</v>
      </c>
      <c r="BK92" s="13"/>
      <c r="BL92" s="13"/>
    </row>
    <row r="93" spans="1:64" ht="12" thickTop="1" x14ac:dyDescent="0.3">
      <c r="B93" s="83" t="s">
        <v>159</v>
      </c>
      <c r="C93" s="37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7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/>
      <c r="AV93" s="35"/>
      <c r="AW93" s="35">
        <v>0</v>
      </c>
      <c r="AX93" s="38">
        <v>0</v>
      </c>
      <c r="AY93" s="38">
        <v>0</v>
      </c>
      <c r="BA93" s="88" t="s">
        <v>160</v>
      </c>
      <c r="BB93" s="89"/>
      <c r="BC93" s="89"/>
      <c r="BD93" s="89"/>
      <c r="BE93" s="90">
        <v>2505944</v>
      </c>
      <c r="BG93" s="88" t="s">
        <v>161</v>
      </c>
      <c r="BH93" s="89"/>
      <c r="BI93" s="89"/>
      <c r="BJ93" s="89"/>
      <c r="BK93" s="90">
        <v>2555321</v>
      </c>
      <c r="BL93" s="74"/>
    </row>
    <row r="94" spans="1:64" x14ac:dyDescent="0.3">
      <c r="B94" s="83" t="s">
        <v>162</v>
      </c>
      <c r="C94" s="37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7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/>
      <c r="AV94" s="35"/>
      <c r="AW94" s="35">
        <v>0</v>
      </c>
      <c r="AX94" s="38">
        <v>0</v>
      </c>
      <c r="AY94" s="38">
        <v>0</v>
      </c>
      <c r="BA94" s="91" t="s">
        <v>163</v>
      </c>
      <c r="BE94" s="76">
        <v>73008</v>
      </c>
      <c r="BG94" s="91" t="s">
        <v>164</v>
      </c>
      <c r="BK94" s="76">
        <v>580648</v>
      </c>
      <c r="BL94" s="74"/>
    </row>
    <row r="95" spans="1:64" s="47" customFormat="1" ht="11.25" customHeight="1" x14ac:dyDescent="0.3">
      <c r="B95" s="83" t="s">
        <v>165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37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8">
        <v>0</v>
      </c>
      <c r="AY95" s="38">
        <v>0</v>
      </c>
      <c r="AZ95" s="13"/>
      <c r="BA95" s="91" t="s">
        <v>166</v>
      </c>
      <c r="BE95" s="95">
        <v>1375</v>
      </c>
      <c r="BG95" s="91" t="s">
        <v>167</v>
      </c>
      <c r="BH95" s="13"/>
      <c r="BI95" s="13"/>
      <c r="BJ95" s="13"/>
      <c r="BK95" s="76">
        <v>-26277</v>
      </c>
      <c r="BL95" s="74"/>
    </row>
    <row r="96" spans="1:64" x14ac:dyDescent="0.3">
      <c r="B96" s="83" t="s">
        <v>168</v>
      </c>
      <c r="C96" s="37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/>
      <c r="AV96" s="35"/>
      <c r="AW96" s="35">
        <v>0</v>
      </c>
      <c r="AX96" s="38">
        <v>0</v>
      </c>
      <c r="AY96" s="38">
        <v>0</v>
      </c>
      <c r="BA96" s="91" t="s">
        <v>169</v>
      </c>
      <c r="BE96" s="76">
        <v>158394</v>
      </c>
      <c r="BG96" s="91" t="s">
        <v>170</v>
      </c>
      <c r="BK96" s="76">
        <v>0</v>
      </c>
      <c r="BL96" s="74"/>
    </row>
    <row r="97" spans="2:64" x14ac:dyDescent="0.3">
      <c r="B97" s="83" t="s">
        <v>171</v>
      </c>
      <c r="C97" s="37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7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/>
      <c r="AV97" s="35"/>
      <c r="AW97" s="35">
        <v>0</v>
      </c>
      <c r="AX97" s="38">
        <v>0</v>
      </c>
      <c r="AY97" s="38">
        <v>0</v>
      </c>
      <c r="BA97" s="91" t="s">
        <v>172</v>
      </c>
      <c r="BE97" s="76">
        <v>-18556</v>
      </c>
      <c r="BG97" s="91" t="s">
        <v>173</v>
      </c>
      <c r="BK97" s="76">
        <v>819127</v>
      </c>
      <c r="BL97" s="74"/>
    </row>
    <row r="98" spans="2:64" ht="12" thickBot="1" x14ac:dyDescent="0.35">
      <c r="B98" s="83" t="s">
        <v>174</v>
      </c>
      <c r="C98" s="96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8">
        <v>441142</v>
      </c>
      <c r="M98" s="99">
        <v>59631</v>
      </c>
      <c r="N98" s="99">
        <v>33428</v>
      </c>
      <c r="O98" s="99">
        <v>28287</v>
      </c>
      <c r="P98" s="99">
        <v>47016</v>
      </c>
      <c r="Q98" s="99">
        <v>99646</v>
      </c>
      <c r="R98" s="99">
        <v>44287</v>
      </c>
      <c r="S98" s="99">
        <v>74</v>
      </c>
      <c r="T98" s="99">
        <v>22580</v>
      </c>
      <c r="U98" s="99">
        <v>38486</v>
      </c>
      <c r="V98" s="99">
        <v>47881</v>
      </c>
      <c r="W98" s="99">
        <v>5123</v>
      </c>
      <c r="X98" s="99">
        <v>5099</v>
      </c>
      <c r="Y98" s="99">
        <v>26785</v>
      </c>
      <c r="Z98" s="99">
        <v>2193</v>
      </c>
      <c r="AA98" s="99">
        <v>4905</v>
      </c>
      <c r="AB98" s="99">
        <v>28385</v>
      </c>
      <c r="AC98" s="99">
        <v>17050</v>
      </c>
      <c r="AD98" s="99">
        <v>55681</v>
      </c>
      <c r="AE98" s="99">
        <v>53842</v>
      </c>
      <c r="AF98" s="99">
        <v>118151</v>
      </c>
      <c r="AG98" s="99">
        <v>249769</v>
      </c>
      <c r="AH98" s="99">
        <v>166510</v>
      </c>
      <c r="AI98" s="99">
        <v>47481</v>
      </c>
      <c r="AJ98" s="99">
        <v>123581</v>
      </c>
      <c r="AK98" s="99">
        <v>47759</v>
      </c>
      <c r="AL98" s="99">
        <v>203219</v>
      </c>
      <c r="AM98" s="99">
        <v>89364</v>
      </c>
      <c r="AN98" s="99">
        <v>58386</v>
      </c>
      <c r="AO98" s="99">
        <v>145122</v>
      </c>
      <c r="AP98" s="99">
        <v>132076</v>
      </c>
      <c r="AQ98" s="99">
        <v>44146</v>
      </c>
      <c r="AR98" s="99">
        <v>15554</v>
      </c>
      <c r="AS98" s="99">
        <v>41773</v>
      </c>
      <c r="AT98" s="99">
        <v>5936</v>
      </c>
      <c r="AU98" s="99"/>
      <c r="AV98" s="99"/>
      <c r="AW98" s="99">
        <v>0</v>
      </c>
      <c r="AX98" s="100">
        <v>2505946</v>
      </c>
      <c r="AY98" s="100">
        <v>2505946</v>
      </c>
      <c r="BA98" s="91"/>
      <c r="BE98" s="76">
        <v>0</v>
      </c>
      <c r="BG98" s="91" t="s">
        <v>175</v>
      </c>
      <c r="BK98" s="76">
        <v>1207688</v>
      </c>
      <c r="BL98" s="74"/>
    </row>
    <row r="99" spans="2:64" ht="12.5" thickTop="1" thickBot="1" x14ac:dyDescent="0.35">
      <c r="B99" s="101" t="s">
        <v>176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BA99" s="17" t="s">
        <v>177</v>
      </c>
      <c r="BB99" s="18"/>
      <c r="BC99" s="18"/>
      <c r="BD99" s="18"/>
      <c r="BE99" s="105">
        <v>2715013</v>
      </c>
      <c r="BG99" s="17" t="s">
        <v>177</v>
      </c>
      <c r="BH99" s="18"/>
      <c r="BI99" s="18"/>
      <c r="BJ99" s="18"/>
      <c r="BK99" s="105">
        <v>2715013</v>
      </c>
      <c r="BL99" s="74"/>
    </row>
    <row r="100" spans="2:64" ht="12" thickTop="1" x14ac:dyDescent="0.3"/>
    <row r="101" spans="2:64" x14ac:dyDescent="0.3">
      <c r="BF101" s="74"/>
    </row>
    <row r="102" spans="2:64" x14ac:dyDescent="0.3">
      <c r="BF102" s="11">
        <f>+BE99-BK99</f>
        <v>0</v>
      </c>
    </row>
    <row r="103" spans="2:64" x14ac:dyDescent="0.3">
      <c r="BH103" s="12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2011Crt</vt:lpstr>
      <vt:lpstr>2011Cst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2022-05-24T16:32:39Z</dcterms:created>
  <dcterms:modified xsi:type="dcterms:W3CDTF">2022-05-24T18:26:55Z</dcterms:modified>
</cp:coreProperties>
</file>