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nseed\1.Dcnp\2.SCN08\PUBLICATION\Pub\Series\Annexes 4\"/>
    </mc:Choice>
  </mc:AlternateContent>
  <xr:revisionPtr revIDLastSave="0" documentId="13_ncr:1_{FF585170-2810-4C24-A76A-B356EC034AF2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2010Crt" sheetId="2" r:id="rId1"/>
    <sheet name="2010C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98" i="2" l="1"/>
  <c r="BE97" i="2"/>
  <c r="BE96" i="2"/>
  <c r="BK95" i="2"/>
  <c r="BE95" i="2"/>
  <c r="BE94" i="2"/>
  <c r="AQ91" i="2"/>
  <c r="AM91" i="2"/>
  <c r="AA91" i="2"/>
  <c r="S91" i="2"/>
  <c r="O91" i="2"/>
  <c r="J91" i="2"/>
  <c r="I91" i="2"/>
  <c r="H91" i="2"/>
  <c r="G91" i="2"/>
  <c r="F91" i="2"/>
  <c r="BI90" i="2"/>
  <c r="BK96" i="2" s="1"/>
  <c r="BH90" i="2"/>
  <c r="BG90" i="2"/>
  <c r="BK94" i="2" s="1"/>
  <c r="BF90" i="2"/>
  <c r="BE90" i="2"/>
  <c r="BD90" i="2"/>
  <c r="BC90" i="2"/>
  <c r="AZ90" i="2"/>
  <c r="BK97" i="2" s="1"/>
  <c r="AY90" i="2"/>
  <c r="AW90" i="2"/>
  <c r="AW91" i="2" s="1"/>
  <c r="AT90" i="2"/>
  <c r="AT91" i="2" s="1"/>
  <c r="AS90" i="2"/>
  <c r="AS91" i="2" s="1"/>
  <c r="AR90" i="2"/>
  <c r="AR91" i="2" s="1"/>
  <c r="AQ90" i="2"/>
  <c r="AP90" i="2"/>
  <c r="AP91" i="2" s="1"/>
  <c r="AO90" i="2"/>
  <c r="AO91" i="2" s="1"/>
  <c r="AN90" i="2"/>
  <c r="AN91" i="2" s="1"/>
  <c r="AM90" i="2"/>
  <c r="AL90" i="2"/>
  <c r="AL91" i="2" s="1"/>
  <c r="AK90" i="2"/>
  <c r="AK91" i="2" s="1"/>
  <c r="AJ90" i="2"/>
  <c r="AJ91" i="2" s="1"/>
  <c r="AI90" i="2"/>
  <c r="AI91" i="2" s="1"/>
  <c r="AH90" i="2"/>
  <c r="AH91" i="2" s="1"/>
  <c r="AG90" i="2"/>
  <c r="AG91" i="2" s="1"/>
  <c r="AF90" i="2"/>
  <c r="AF91" i="2" s="1"/>
  <c r="AE90" i="2"/>
  <c r="AE91" i="2" s="1"/>
  <c r="AD90" i="2"/>
  <c r="AD91" i="2" s="1"/>
  <c r="AC90" i="2"/>
  <c r="AC91" i="2" s="1"/>
  <c r="AB90" i="2"/>
  <c r="AB91" i="2" s="1"/>
  <c r="AA90" i="2"/>
  <c r="Z90" i="2"/>
  <c r="Z91" i="2" s="1"/>
  <c r="Y90" i="2"/>
  <c r="Y91" i="2" s="1"/>
  <c r="X90" i="2"/>
  <c r="X91" i="2" s="1"/>
  <c r="W90" i="2"/>
  <c r="W91" i="2" s="1"/>
  <c r="V90" i="2"/>
  <c r="V91" i="2" s="1"/>
  <c r="U90" i="2"/>
  <c r="U91" i="2" s="1"/>
  <c r="T90" i="2"/>
  <c r="T91" i="2" s="1"/>
  <c r="S90" i="2"/>
  <c r="R90" i="2"/>
  <c r="R91" i="2" s="1"/>
  <c r="Q90" i="2"/>
  <c r="Q91" i="2" s="1"/>
  <c r="P90" i="2"/>
  <c r="P91" i="2" s="1"/>
  <c r="O90" i="2"/>
  <c r="N90" i="2"/>
  <c r="N91" i="2" s="1"/>
  <c r="M90" i="2"/>
  <c r="M91" i="2" s="1"/>
  <c r="L90" i="2"/>
  <c r="L91" i="2" s="1"/>
  <c r="K90" i="2"/>
  <c r="J90" i="2"/>
  <c r="I90" i="2"/>
  <c r="H90" i="2"/>
  <c r="G90" i="2"/>
  <c r="F90" i="2"/>
  <c r="E90" i="2"/>
  <c r="D90" i="2"/>
  <c r="BB89" i="2"/>
  <c r="BA89" i="2" s="1"/>
  <c r="AX89" i="2"/>
  <c r="C89" i="2" s="1"/>
  <c r="BB88" i="2"/>
  <c r="BA88" i="2" s="1"/>
  <c r="AX88" i="2"/>
  <c r="BB87" i="2"/>
  <c r="BA87" i="2" s="1"/>
  <c r="AX87" i="2"/>
  <c r="BB86" i="2"/>
  <c r="BA86" i="2" s="1"/>
  <c r="AX86" i="2"/>
  <c r="C86" i="2" s="1"/>
  <c r="BB85" i="2"/>
  <c r="BA85" i="2" s="1"/>
  <c r="AX85" i="2"/>
  <c r="BB84" i="2"/>
  <c r="BA84" i="2" s="1"/>
  <c r="AX84" i="2"/>
  <c r="BB83" i="2"/>
  <c r="BA83" i="2" s="1"/>
  <c r="AX83" i="2"/>
  <c r="BB82" i="2"/>
  <c r="BA82" i="2" s="1"/>
  <c r="AX82" i="2"/>
  <c r="BB81" i="2"/>
  <c r="BA81" i="2" s="1"/>
  <c r="AX81" i="2"/>
  <c r="BB80" i="2"/>
  <c r="BA80" i="2" s="1"/>
  <c r="AX80" i="2"/>
  <c r="C80" i="2" s="1"/>
  <c r="BB79" i="2"/>
  <c r="BA79" i="2" s="1"/>
  <c r="AX79" i="2"/>
  <c r="BB78" i="2"/>
  <c r="BA78" i="2" s="1"/>
  <c r="AX78" i="2"/>
  <c r="BB77" i="2"/>
  <c r="BA77" i="2" s="1"/>
  <c r="AX77" i="2"/>
  <c r="C77" i="2" s="1"/>
  <c r="BB76" i="2"/>
  <c r="BA76" i="2" s="1"/>
  <c r="AX76" i="2"/>
  <c r="BB75" i="2"/>
  <c r="BA75" i="2" s="1"/>
  <c r="AX75" i="2"/>
  <c r="BB74" i="2"/>
  <c r="BA74" i="2" s="1"/>
  <c r="AX74" i="2"/>
  <c r="BB73" i="2"/>
  <c r="BA73" i="2" s="1"/>
  <c r="AX73" i="2"/>
  <c r="BB72" i="2"/>
  <c r="BA72" i="2" s="1"/>
  <c r="AX72" i="2"/>
  <c r="BB71" i="2"/>
  <c r="BA71" i="2" s="1"/>
  <c r="AX71" i="2"/>
  <c r="C71" i="2" s="1"/>
  <c r="BB70" i="2"/>
  <c r="BA70" i="2" s="1"/>
  <c r="AX70" i="2"/>
  <c r="BB69" i="2"/>
  <c r="BA69" i="2" s="1"/>
  <c r="AX69" i="2"/>
  <c r="BB68" i="2"/>
  <c r="BA68" i="2" s="1"/>
  <c r="AX68" i="2"/>
  <c r="C68" i="2" s="1"/>
  <c r="BB67" i="2"/>
  <c r="BA67" i="2" s="1"/>
  <c r="AX67" i="2"/>
  <c r="BB66" i="2"/>
  <c r="BA66" i="2" s="1"/>
  <c r="AX66" i="2"/>
  <c r="BB65" i="2"/>
  <c r="BA65" i="2" s="1"/>
  <c r="AX65" i="2"/>
  <c r="BB64" i="2"/>
  <c r="BA64" i="2" s="1"/>
  <c r="AX64" i="2"/>
  <c r="BB63" i="2"/>
  <c r="BA63" i="2" s="1"/>
  <c r="AX63" i="2"/>
  <c r="BB62" i="2"/>
  <c r="BA62" i="2" s="1"/>
  <c r="AX62" i="2"/>
  <c r="C62" i="2" s="1"/>
  <c r="BB61" i="2"/>
  <c r="BA61" i="2" s="1"/>
  <c r="AX61" i="2"/>
  <c r="BB60" i="2"/>
  <c r="BA60" i="2" s="1"/>
  <c r="AX60" i="2"/>
  <c r="BB59" i="2"/>
  <c r="BA59" i="2" s="1"/>
  <c r="AX59" i="2"/>
  <c r="C59" i="2" s="1"/>
  <c r="BB58" i="2"/>
  <c r="BA58" i="2" s="1"/>
  <c r="AX58" i="2"/>
  <c r="BB57" i="2"/>
  <c r="BA57" i="2" s="1"/>
  <c r="AX57" i="2"/>
  <c r="BB56" i="2"/>
  <c r="BA56" i="2" s="1"/>
  <c r="AX56" i="2"/>
  <c r="BB55" i="2"/>
  <c r="BA55" i="2" s="1"/>
  <c r="AX55" i="2"/>
  <c r="BB54" i="2"/>
  <c r="BA54" i="2" s="1"/>
  <c r="AX54" i="2"/>
  <c r="BB53" i="2"/>
  <c r="BA53" i="2" s="1"/>
  <c r="AX53" i="2"/>
  <c r="AX90" i="2" s="1"/>
  <c r="BB52" i="2"/>
  <c r="AX52" i="2"/>
  <c r="AX45" i="2"/>
  <c r="K45" i="2" s="1"/>
  <c r="C45" i="2" s="1"/>
  <c r="AX44" i="2"/>
  <c r="K44" i="2" s="1"/>
  <c r="C44" i="2" s="1"/>
  <c r="AX43" i="2"/>
  <c r="K43" i="2"/>
  <c r="C43" i="2" s="1"/>
  <c r="AX42" i="2"/>
  <c r="K42" i="2" s="1"/>
  <c r="C42" i="2" s="1"/>
  <c r="AX41" i="2"/>
  <c r="K41" i="2"/>
  <c r="C41" i="2" s="1"/>
  <c r="AX40" i="2"/>
  <c r="K40" i="2" s="1"/>
  <c r="C40" i="2" s="1"/>
  <c r="AX39" i="2"/>
  <c r="K39" i="2" s="1"/>
  <c r="C39" i="2" s="1"/>
  <c r="AX38" i="2"/>
  <c r="K38" i="2"/>
  <c r="C38" i="2" s="1"/>
  <c r="AX37" i="2"/>
  <c r="K37" i="2" s="1"/>
  <c r="C37" i="2" s="1"/>
  <c r="AX36" i="2"/>
  <c r="K36" i="2" s="1"/>
  <c r="C36" i="2" s="1"/>
  <c r="AX35" i="2"/>
  <c r="K35" i="2"/>
  <c r="C35" i="2" s="1"/>
  <c r="AX34" i="2"/>
  <c r="K34" i="2"/>
  <c r="C34" i="2" s="1"/>
  <c r="AX33" i="2"/>
  <c r="K33" i="2" s="1"/>
  <c r="C33" i="2" s="1"/>
  <c r="AX32" i="2"/>
  <c r="K32" i="2" s="1"/>
  <c r="C32" i="2" s="1"/>
  <c r="AX31" i="2"/>
  <c r="K31" i="2" s="1"/>
  <c r="C31" i="2" s="1"/>
  <c r="AX30" i="2"/>
  <c r="K30" i="2" s="1"/>
  <c r="C30" i="2" s="1"/>
  <c r="AX29" i="2"/>
  <c r="K29" i="2"/>
  <c r="C29" i="2" s="1"/>
  <c r="AX28" i="2"/>
  <c r="K28" i="2" s="1"/>
  <c r="C28" i="2" s="1"/>
  <c r="AX27" i="2"/>
  <c r="K27" i="2"/>
  <c r="C27" i="2" s="1"/>
  <c r="AX26" i="2"/>
  <c r="K26" i="2"/>
  <c r="C26" i="2" s="1"/>
  <c r="AX25" i="2"/>
  <c r="K25" i="2"/>
  <c r="C25" i="2" s="1"/>
  <c r="AX24" i="2"/>
  <c r="K24" i="2" s="1"/>
  <c r="C24" i="2" s="1"/>
  <c r="AX23" i="2"/>
  <c r="K23" i="2"/>
  <c r="C23" i="2" s="1"/>
  <c r="AX22" i="2"/>
  <c r="K22" i="2" s="1"/>
  <c r="C22" i="2" s="1"/>
  <c r="AX21" i="2"/>
  <c r="K21" i="2" s="1"/>
  <c r="C21" i="2" s="1"/>
  <c r="AX20" i="2"/>
  <c r="K20" i="2" s="1"/>
  <c r="C20" i="2" s="1"/>
  <c r="AX19" i="2"/>
  <c r="K19" i="2" s="1"/>
  <c r="C19" i="2" s="1"/>
  <c r="AX18" i="2"/>
  <c r="K18" i="2"/>
  <c r="C18" i="2" s="1"/>
  <c r="AX17" i="2"/>
  <c r="K17" i="2"/>
  <c r="C17" i="2" s="1"/>
  <c r="AX16" i="2"/>
  <c r="K16" i="2" s="1"/>
  <c r="C16" i="2" s="1"/>
  <c r="AX15" i="2"/>
  <c r="K15" i="2"/>
  <c r="C15" i="2" s="1"/>
  <c r="AX14" i="2"/>
  <c r="K14" i="2"/>
  <c r="C14" i="2" s="1"/>
  <c r="AX13" i="2"/>
  <c r="K13" i="2" s="1"/>
  <c r="C13" i="2" s="1"/>
  <c r="AX12" i="2"/>
  <c r="K12" i="2" s="1"/>
  <c r="C12" i="2" s="1"/>
  <c r="AX11" i="2"/>
  <c r="K11" i="2"/>
  <c r="C11" i="2" s="1"/>
  <c r="AX10" i="2"/>
  <c r="K10" i="2" s="1"/>
  <c r="C10" i="2" s="1"/>
  <c r="AX9" i="2"/>
  <c r="K9" i="2"/>
  <c r="C9" i="2" s="1"/>
  <c r="AX8" i="2"/>
  <c r="BF102" i="1"/>
  <c r="AW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AW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AW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BB90" i="2" l="1"/>
  <c r="C54" i="2"/>
  <c r="C57" i="2"/>
  <c r="C60" i="2"/>
  <c r="C63" i="2"/>
  <c r="C66" i="2"/>
  <c r="C69" i="2"/>
  <c r="C72" i="2"/>
  <c r="C75" i="2"/>
  <c r="C78" i="2"/>
  <c r="C81" i="2"/>
  <c r="C84" i="2"/>
  <c r="C87" i="2"/>
  <c r="AX46" i="2"/>
  <c r="C52" i="2"/>
  <c r="C55" i="2"/>
  <c r="C58" i="2"/>
  <c r="C61" i="2"/>
  <c r="C64" i="2"/>
  <c r="C67" i="2"/>
  <c r="C70" i="2"/>
  <c r="C73" i="2"/>
  <c r="C76" i="2"/>
  <c r="C79" i="2"/>
  <c r="C82" i="2"/>
  <c r="C85" i="2"/>
  <c r="C88" i="2"/>
  <c r="BA52" i="2"/>
  <c r="BA90" i="2" s="1"/>
  <c r="BK93" i="2" s="1"/>
  <c r="BK99" i="2" s="1"/>
  <c r="AY91" i="2"/>
  <c r="C56" i="2"/>
  <c r="C65" i="2"/>
  <c r="C74" i="2"/>
  <c r="C83" i="2"/>
  <c r="AX91" i="2"/>
  <c r="BE93" i="2" s="1"/>
  <c r="BE99" i="2" s="1"/>
  <c r="K8" i="2"/>
  <c r="C53" i="2"/>
  <c r="C90" i="2" l="1"/>
  <c r="K46" i="2"/>
  <c r="C8" i="2"/>
  <c r="C46" i="2" s="1"/>
  <c r="BF102" i="2"/>
</calcChain>
</file>

<file path=xl/sharedStrings.xml><?xml version="1.0" encoding="utf-8"?>
<sst xmlns="http://schemas.openxmlformats.org/spreadsheetml/2006/main" count="683" uniqueCount="179">
  <si>
    <t>TABLEAU DES RESSOURCES ET DES EMPLOIS (TRE)</t>
  </si>
  <si>
    <t>ANNEE 2010 AUX PRIX CONSTANTS DE 2016</t>
  </si>
  <si>
    <t>Origine nationale &amp; importée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</si>
  <si>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</si>
  <si>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</si>
  <si>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</si>
  <si>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</si>
  <si>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</si>
  <si>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</si>
  <si>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</si>
  <si>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</si>
  <si>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</si>
  <si>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</si>
  <si>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</si>
  <si>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</si>
  <si>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AGRICULTURE</t>
  </si>
  <si>
    <t>ELEVAGE ET CHASSE</t>
  </si>
  <si>
    <t xml:space="preserve">SYLVICULTURE, EXPLOITATION FORESTIÈRE ET ACTIVITÉS DE SOUTIEN           </t>
  </si>
  <si>
    <t>PÊCHE ET AQUACULTURE</t>
  </si>
  <si>
    <t>ACTIVITÉS EXTRACTIVES</t>
  </si>
  <si>
    <t>FABRICATION DE PRODUITS ALIMENTAIRES</t>
  </si>
  <si>
    <t>FABRICATION DE BOISSONS</t>
  </si>
  <si>
    <t>FABRICATION DE PRODUITS A BASE DE TABAC</t>
  </si>
  <si>
    <t xml:space="preserve">FABRICATION DE TEXTILES, D'ARTICLES D'HABILLEMENT, TRAVAIL DU CUIR ET FABRICATION D'ARTICLES DE VOYAGE ET DE CHAUSSURES </t>
  </si>
  <si>
    <t xml:space="preserve">FABRICATION DE PRODUITS EN BOIS, EN PAPIER OU EN CARTON, IMPRIMERIE ET REPRODUCTION D'ENREGISTREMENTS    </t>
  </si>
  <si>
    <t xml:space="preserve">RAFFINAGE PÉTROLIER, COKEFACTION ET FABRICATION DE PRODUITS CHIMIQUES          </t>
  </si>
  <si>
    <t xml:space="preserve">FABRICATION DE PRODUITS PHARMACEUTIQUES              </t>
  </si>
  <si>
    <t>TRAVAIL DU CAOUTCHOUC ET DU PLASTIQUE</t>
  </si>
  <si>
    <t xml:space="preserve">FABRICATION DE MATERIAUX DE CONSTRUCTION             </t>
  </si>
  <si>
    <t xml:space="preserve">METALLURGIE, FABRICATION D'OUVRAGES EN METAUX ET TRAVAIL DES METAUX         </t>
  </si>
  <si>
    <t xml:space="preserve">FABRICATION DE MACHINES ET D'EQUIPEMENTS DIVERS            </t>
  </si>
  <si>
    <t>AUTRES INDUSTRIES MANUFACTURIERES</t>
  </si>
  <si>
    <t xml:space="preserve">REPARATION ET INSTALLATION DE MACHINES ET D'EQUIPEMENTS PROFESSIONNELS          </t>
  </si>
  <si>
    <t xml:space="preserve">PRODUCTION ET DISTRIBUTION D'ÉLECTRICITÉ ET DE GAZ           </t>
  </si>
  <si>
    <t xml:space="preserve">PRODUCTION ET DISTRIBUTION D'EAU, ASSAINISSEMENT, TRAITEMENT DES DECHETS ET DEPOLLUTION        </t>
  </si>
  <si>
    <t>CONSTRUCTION</t>
  </si>
  <si>
    <t>COMMERCE</t>
  </si>
  <si>
    <t>TRANSPORTS ET ENTREPOSAGE</t>
  </si>
  <si>
    <t xml:space="preserve">HEBERGEMENT, RESTAURATION ET DEBITS DE BOISSONS            </t>
  </si>
  <si>
    <t>INFORMATION ET COMMUNICATION</t>
  </si>
  <si>
    <t>ACTIVITÉS FINANCIÈRES ET D'ASSURANCE</t>
  </si>
  <si>
    <t>ACTIVITES IMMOBILIERES</t>
  </si>
  <si>
    <t xml:space="preserve">ACTIVITÉS SPECIALISEES, SCIENTIFIQUES ET TECHNIQUES             </t>
  </si>
  <si>
    <t xml:space="preserve">ACTIVITES DE SERVICES DE SOUTIEN ET DE BUREAU          </t>
  </si>
  <si>
    <t>ACTIVITES D'ADMINISTRATION PUBLIQUE</t>
  </si>
  <si>
    <t>EDUCATION</t>
  </si>
  <si>
    <t xml:space="preserve">ACTIVITÉS POUR LA SANTÉ HUMAINE ET L'ACTION SOCIALE          </t>
  </si>
  <si>
    <t xml:space="preserve">ACTIVITÉS ARTISTIQUES, SPORTIVES ET RECREATIVES             </t>
  </si>
  <si>
    <t>AUTRES ACTIVITÉS DE SERVICES N.C.A.</t>
  </si>
  <si>
    <t>ACTIVITÉS SPECIALES DES MÉNAGES</t>
  </si>
  <si>
    <t xml:space="preserve">ACTIVITES DES ORGANISATIONS EXTRATERRITORIALES              </t>
  </si>
  <si>
    <t>CORRECTION TERRITORIALE</t>
  </si>
  <si>
    <t>BRANCHE D'ATTENTE</t>
  </si>
  <si>
    <t>Total des branches</t>
  </si>
  <si>
    <t>Ajustement CAF /FAB</t>
  </si>
  <si>
    <t>Impor-tations</t>
  </si>
  <si>
    <t>0PM001</t>
  </si>
  <si>
    <t>0PM002</t>
  </si>
  <si>
    <t>0D200A</t>
  </si>
  <si>
    <t>0D3001</t>
  </si>
  <si>
    <t>0D200D</t>
  </si>
  <si>
    <t>0D200C</t>
  </si>
  <si>
    <t>0D200B</t>
  </si>
  <si>
    <t>A01</t>
  </si>
  <si>
    <t>A02</t>
  </si>
  <si>
    <t>A03</t>
  </si>
  <si>
    <t>A04</t>
  </si>
  <si>
    <t>B05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</si>
  <si>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</si>
  <si>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</si>
  <si>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</si>
  <si>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</si>
  <si>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</si>
  <si>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</si>
  <si>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</si>
  <si>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</si>
  <si>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</si>
  <si>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</si>
  <si>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</si>
  <si>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</si>
  <si>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</si>
  <si>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D19</t>
  </si>
  <si>
    <t>E20</t>
  </si>
  <si>
    <t>F21</t>
  </si>
  <si>
    <t>G22</t>
  </si>
  <si>
    <t>H23</t>
  </si>
  <si>
    <t>I24</t>
  </si>
  <si>
    <t>J25</t>
  </si>
  <si>
    <t>K26</t>
  </si>
  <si>
    <t>L27</t>
  </si>
  <si>
    <t>M28</t>
  </si>
  <si>
    <t>N29</t>
  </si>
  <si>
    <t>O30</t>
  </si>
  <si>
    <t>P31</t>
  </si>
  <si>
    <t>Q32</t>
  </si>
  <si>
    <t>R33</t>
  </si>
  <si>
    <t>S34</t>
  </si>
  <si>
    <t>T35</t>
  </si>
  <si>
    <t>U36</t>
  </si>
  <si>
    <t>Y37</t>
  </si>
  <si>
    <t>Z99</t>
  </si>
  <si>
    <t xml:space="preserve">PRODUITS DE L'AGRICULTURE                                      </t>
  </si>
  <si>
    <t xml:space="preserve">PRODUITS DE L'ELEVAGE ET DE LA CHASSE                                  </t>
  </si>
  <si>
    <t xml:space="preserve">PRODUITS DE LA SYLVICULTURE, DE L'EXPLOITATION FORESTIÈRE ET SERVICES DE SOUTIEN                              </t>
  </si>
  <si>
    <t xml:space="preserve">PRODUITS DE LA PÊCHE ET DE L’AQUACULTURE                               </t>
  </si>
  <si>
    <t xml:space="preserve">PRODUITS DES INDUSTRIES EXTRACTIVES                                     </t>
  </si>
  <si>
    <t xml:space="preserve">PRODUITS ALIMENTAIRES                                       </t>
  </si>
  <si>
    <t>BOISSONS</t>
  </si>
  <si>
    <t xml:space="preserve">PRODUITS A BASE DE TABAC                                    </t>
  </si>
  <si>
    <t xml:space="preserve">PRODUITS TEXTILES, ARTICLES D'HABILLEMENT, EN CUIR ET ARTICLES DE VOYAGE ET CHAUSSURES                             </t>
  </si>
  <si>
    <t xml:space="preserve">PRODUITS EN BOIS, EN PAPIER OU EN CARTON, TRAVAUX D'IMPRIMERIE ET ET DE REPRODUCTION D'ENREGISTREMENTS                  </t>
  </si>
  <si>
    <t xml:space="preserve">PRODUITS DU RAFFINAGE ET DE LA COKÉFACTION ET PRODUITS CHIMIQUES                               </t>
  </si>
  <si>
    <t xml:space="preserve">PRODUITS PHARMACEUTIQUES                                       </t>
  </si>
  <si>
    <t xml:space="preserve">PRODUITS DU TRAVAIL DU CAOUTCHOUC ET DU PLASTIQUE                                 </t>
  </si>
  <si>
    <t xml:space="preserve">MATERIAUX MINERAUX                                       </t>
  </si>
  <si>
    <t xml:space="preserve">PRODUITS MÉTALLURGIQUES ET DE FONDERIE                                    </t>
  </si>
  <si>
    <t xml:space="preserve">MACHINES, MATERIELS ET EQUIPEMENTS DIVERS                                    </t>
  </si>
  <si>
    <t xml:space="preserve">PRODUITS DES AUTRES INDUSTRIES MANUFACTURIERES                                    </t>
  </si>
  <si>
    <t xml:space="preserve">REPARATION ET INSTALLATION DE MACHINES ET D'EQUIPEMENTS PROFESSIONNELS                                 </t>
  </si>
  <si>
    <t xml:space="preserve">ÉLECTRICITÉ ET GAZ                                      </t>
  </si>
  <si>
    <t xml:space="preserve">TRAVAUX DE PRODUCTION ET DISTRIBUTION D'EAU, ASSAINISSEMENT, TRAITEMENT DES DECHETS ET DEPOLLUTION                      </t>
  </si>
  <si>
    <t xml:space="preserve">TRAVAUX DE CONSTRUCTION                                      </t>
  </si>
  <si>
    <t>VENTE</t>
  </si>
  <si>
    <t xml:space="preserve">SERVICES DE TRANSPORTS, ENTREPOSAGE                                     </t>
  </si>
  <si>
    <t xml:space="preserve">SERVICES D'HEBERGEMENT ET DE RESTAURATION                                    </t>
  </si>
  <si>
    <t xml:space="preserve">SERVICES D'INFORMATION ET DE COMMUNICATION                                    </t>
  </si>
  <si>
    <t xml:space="preserve">SERVICES FINANCIERS ET D'ASSURANCE                                     </t>
  </si>
  <si>
    <t xml:space="preserve">SERVICES IMMOBILIERS                                       </t>
  </si>
  <si>
    <t>SERVICES SPECIALISES, SCIENTIFIQUES ET TECHNIQUES</t>
  </si>
  <si>
    <t xml:space="preserve">SERVICES DE SOUTIEN ET DE BUREAU                                   </t>
  </si>
  <si>
    <t xml:space="preserve">SERVICES D'ADMINISTRATION PUBLIQUE                                      </t>
  </si>
  <si>
    <t xml:space="preserve">SERVICES D'ENSEIGNEMENT                                       </t>
  </si>
  <si>
    <t xml:space="preserve">SERVICES DE SANTÉ HUMAINE ET D'ACTION SOCIALE                                  </t>
  </si>
  <si>
    <t xml:space="preserve">SERVICES ARTISTIQUES, SPORTIFS ET RECREATIFS                                    </t>
  </si>
  <si>
    <t xml:space="preserve">AUTRES SERVICES N.C.A.                                      </t>
  </si>
  <si>
    <t xml:space="preserve">SERVICES SPECIAUX DES MÉNAGES                                     </t>
  </si>
  <si>
    <t xml:space="preserve">SERVICES DES ORGANISATIONS EXTRATERRITORIALES                                     </t>
  </si>
  <si>
    <t>PRODUITS D'ATTENTE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</si>
  <si>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</si>
  <si>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</si>
  <si>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</si>
  <si>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</si>
  <si>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</si>
  <si>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</si>
  <si>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</si>
  <si>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</si>
  <si>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Acquisition nette d'objets de valeur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</si>
  <si>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</si>
  <si>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</si>
  <si>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</si>
  <si>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</si>
  <si>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</si>
  <si>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</si>
  <si>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</si>
  <si>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</si>
  <si>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</si>
  <si>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</si>
  <si>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</si>
  <si>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Rémunération des salariés</t>
  </si>
  <si>
    <t>Salaires bruts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</si>
  <si>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</si>
  <si>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</si>
  <si>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</si>
  <si>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</si>
  <si>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</si>
  <si>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</si>
  <si>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</si>
  <si>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</si>
  <si>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</si>
  <si>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</si>
  <si>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>ACQUISITION OBJETS DE VALEUR</t>
  </si>
  <si>
    <t>Subventions sur la production</t>
  </si>
  <si>
    <t>SUBVENTIONS SUR LES PRODUITS</t>
  </si>
  <si>
    <t xml:space="preserve">EXPORTATIONS </t>
  </si>
  <si>
    <t>Excédent brut d'exploitation / revenu mixte</t>
  </si>
  <si>
    <t>IMPORTATIONS</t>
  </si>
  <si>
    <t>Effectifs employés par branche</t>
  </si>
  <si>
    <t>PIB</t>
  </si>
  <si>
    <t>ANNEE 2010 AUX PRIX COURANT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</si>
</sst>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00"/>
    <numFmt numFmtId="166" formatCode="#,###"/>
    <numFmt numFmtId="167" formatCode="_-* #,##0\ _€_-;\-* #,##0\ _€_-;_-* &quot;-&quot;??\ _€_-;_-@_-"/>
  </numFmts>
  <fonts count="5" x14ac:knownFonts="1">
    <font>
      <sz val="8"/>
      <color theme="1"/>
      <name val="Segoe UI"/>
      <family val="2"/>
    </font>
    <font>
      <sz val="8"/>
      <color theme="1"/>
      <name val="Segoe UI"/>
      <family val="2"/>
    </font>
    <font>
      <sz val="10"/>
      <name val="Arial"/>
      <family val="2"/>
    </font>
    <font>
      <sz val="8"/>
      <name val="Segoe UI"/>
      <family val="2"/>
    </font>
    <font>
      <b/>
      <u/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18">
    <xf numFmtId="0" fontId="0" fillId="0" borderId="0" xfId="0"/>
    <xf numFmtId="0" fontId="3" fillId="0" borderId="10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left"/>
    </xf>
    <xf numFmtId="0" fontId="3" fillId="0" borderId="9" xfId="2" applyFont="1" applyBorder="1" applyAlignment="1">
      <alignment horizontal="left"/>
    </xf>
    <xf numFmtId="0" fontId="3" fillId="0" borderId="11" xfId="2" applyFont="1" applyBorder="1" applyAlignment="1">
      <alignment horizontal="left"/>
    </xf>
    <xf numFmtId="0" fontId="3" fillId="0" borderId="16" xfId="2" applyFont="1" applyBorder="1" applyAlignment="1">
      <alignment horizontal="left"/>
    </xf>
    <xf numFmtId="0" fontId="3" fillId="0" borderId="17" xfId="2" applyFont="1" applyBorder="1" applyAlignment="1">
      <alignment horizontal="left"/>
    </xf>
    <xf numFmtId="0" fontId="3" fillId="0" borderId="22" xfId="2" applyFont="1" applyBorder="1" applyAlignment="1">
      <alignment horizontal="left"/>
    </xf>
    <xf numFmtId="0" fontId="3" fillId="0" borderId="12" xfId="2" applyFont="1" applyBorder="1" applyAlignment="1">
      <alignment horizontal="left"/>
    </xf>
    <xf numFmtId="164" fontId="1" fillId="0" borderId="0" xfId="1" applyFont="1"/>
    <xf numFmtId="167" fontId="1" fillId="0" borderId="0" xfId="1" applyNumberFormat="1" applyFont="1"/>
    <xf numFmtId="167" fontId="1" fillId="2" borderId="0" xfId="1" applyNumberFormat="1" applyFont="1" applyFill="1"/>
    <xf numFmtId="0" fontId="3" fillId="0" borderId="0" xfId="2" applyFont="1"/>
    <xf numFmtId="0" fontId="4" fillId="0" borderId="0" xfId="2" applyFont="1"/>
    <xf numFmtId="0" fontId="3" fillId="0" borderId="0" xfId="3" applyFont="1"/>
    <xf numFmtId="0" fontId="3" fillId="0" borderId="0" xfId="2" applyFont="1" applyAlignment="1">
      <alignment horizontal="center"/>
    </xf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7" xfId="2" applyFont="1" applyBorder="1" applyAlignment="1">
      <alignment horizontal="center" vertical="top" wrapText="1"/>
    </xf>
    <xf numFmtId="0" fontId="3" fillId="0" borderId="8" xfId="2" applyFont="1" applyBorder="1" applyAlignment="1">
      <alignment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7" xfId="2" applyFont="1" applyBorder="1" applyAlignment="1">
      <alignment vertical="top" wrapText="1"/>
    </xf>
    <xf numFmtId="0" fontId="3" fillId="0" borderId="9" xfId="2" applyFont="1" applyBorder="1" applyAlignment="1">
      <alignment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14" xfId="2" applyFont="1" applyBorder="1" applyAlignment="1">
      <alignment horizontal="center" vertical="top" wrapText="1"/>
    </xf>
    <xf numFmtId="0" fontId="3" fillId="0" borderId="15" xfId="2" applyFont="1" applyBorder="1" applyAlignment="1">
      <alignment horizontal="center" vertical="top" wrapText="1"/>
    </xf>
    <xf numFmtId="0" fontId="3" fillId="0" borderId="16" xfId="2" applyFont="1" applyBorder="1" applyAlignment="1">
      <alignment horizontal="center" vertical="top" wrapText="1"/>
    </xf>
    <xf numFmtId="0" fontId="3" fillId="0" borderId="14" xfId="2" applyFont="1" applyBorder="1" applyAlignment="1">
      <alignment vertical="top" wrapText="1"/>
    </xf>
    <xf numFmtId="0" fontId="3" fillId="0" borderId="16" xfId="2" applyFont="1" applyBorder="1" applyAlignment="1">
      <alignment vertical="top" wrapText="1"/>
    </xf>
    <xf numFmtId="0" fontId="3" fillId="0" borderId="19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3" fillId="0" borderId="21" xfId="2" applyFont="1" applyBorder="1" applyAlignment="1">
      <alignment horizontal="center"/>
    </xf>
    <xf numFmtId="165" fontId="3" fillId="0" borderId="22" xfId="2" applyNumberFormat="1" applyFont="1" applyBorder="1" applyAlignment="1">
      <alignment horizontal="center"/>
    </xf>
    <xf numFmtId="166" fontId="3" fillId="0" borderId="13" xfId="2" applyNumberFormat="1" applyFont="1" applyBorder="1"/>
    <xf numFmtId="166" fontId="3" fillId="0" borderId="14" xfId="2" applyNumberFormat="1" applyFont="1" applyBorder="1"/>
    <xf numFmtId="166" fontId="3" fillId="0" borderId="15" xfId="2" applyNumberFormat="1" applyFont="1" applyBorder="1"/>
    <xf numFmtId="166" fontId="3" fillId="0" borderId="16" xfId="2" applyNumberFormat="1" applyFont="1" applyBorder="1"/>
    <xf numFmtId="0" fontId="3" fillId="0" borderId="10" xfId="2" applyFont="1" applyBorder="1"/>
    <xf numFmtId="0" fontId="3" fillId="0" borderId="13" xfId="2" applyFont="1" applyBorder="1" applyAlignment="1">
      <alignment vertical="top" wrapText="1"/>
    </xf>
    <xf numFmtId="0" fontId="3" fillId="0" borderId="8" xfId="2" applyFont="1" applyBorder="1" applyAlignment="1">
      <alignment horizontal="centerContinuous" vertical="center"/>
    </xf>
    <xf numFmtId="166" fontId="3" fillId="0" borderId="5" xfId="2" applyNumberFormat="1" applyFont="1" applyBorder="1" applyAlignment="1">
      <alignment vertical="center"/>
    </xf>
    <xf numFmtId="166" fontId="3" fillId="0" borderId="23" xfId="2" applyNumberFormat="1" applyFont="1" applyBorder="1" applyAlignment="1">
      <alignment vertical="center"/>
    </xf>
    <xf numFmtId="166" fontId="3" fillId="0" borderId="3" xfId="2" applyNumberFormat="1" applyFont="1" applyBorder="1" applyAlignment="1">
      <alignment vertical="center"/>
    </xf>
    <xf numFmtId="166" fontId="3" fillId="0" borderId="24" xfId="2" applyNumberFormat="1" applyFont="1" applyBorder="1" applyAlignment="1">
      <alignment vertical="center"/>
    </xf>
    <xf numFmtId="166" fontId="3" fillId="0" borderId="25" xfId="2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166" fontId="3" fillId="0" borderId="0" xfId="2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Continuous" vertical="center"/>
    </xf>
    <xf numFmtId="0" fontId="3" fillId="0" borderId="23" xfId="2" applyFont="1" applyBorder="1" applyAlignment="1">
      <alignment horizontal="centerContinuous" vertical="center"/>
    </xf>
    <xf numFmtId="0" fontId="3" fillId="0" borderId="26" xfId="2" applyFont="1" applyBorder="1" applyAlignment="1">
      <alignment horizontal="centerContinuous" vertical="center" wrapText="1"/>
    </xf>
    <xf numFmtId="0" fontId="3" fillId="0" borderId="3" xfId="2" applyFont="1" applyBorder="1" applyAlignment="1">
      <alignment horizontal="centerContinuous" vertical="center"/>
    </xf>
    <xf numFmtId="0" fontId="3" fillId="0" borderId="27" xfId="2" applyFont="1" applyBorder="1" applyAlignment="1">
      <alignment horizontal="center" vertical="top" wrapText="1"/>
    </xf>
    <xf numFmtId="0" fontId="3" fillId="0" borderId="12" xfId="2" applyFont="1" applyBorder="1"/>
    <xf numFmtId="0" fontId="3" fillId="0" borderId="16" xfId="2" applyFont="1" applyBorder="1"/>
    <xf numFmtId="0" fontId="3" fillId="0" borderId="14" xfId="2" applyFont="1" applyBorder="1"/>
    <xf numFmtId="0" fontId="3" fillId="0" borderId="28" xfId="2" applyFont="1" applyBorder="1"/>
    <xf numFmtId="0" fontId="3" fillId="0" borderId="29" xfId="2" applyFont="1" applyBorder="1" applyAlignment="1">
      <alignment horizontal="centerContinuous" vertical="center"/>
    </xf>
    <xf numFmtId="0" fontId="3" fillId="0" borderId="30" xfId="2" applyFont="1" applyBorder="1" applyAlignment="1">
      <alignment horizontal="centerContinuous" vertical="center"/>
    </xf>
    <xf numFmtId="0" fontId="3" fillId="0" borderId="31" xfId="2" applyFont="1" applyBorder="1" applyAlignment="1">
      <alignment horizontal="centerContinuous" vertical="center"/>
    </xf>
    <xf numFmtId="0" fontId="3" fillId="0" borderId="32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top" wrapText="1"/>
    </xf>
    <xf numFmtId="0" fontId="3" fillId="0" borderId="18" xfId="2" applyFont="1" applyBorder="1" applyAlignment="1">
      <alignment horizontal="center"/>
    </xf>
    <xf numFmtId="0" fontId="3" fillId="0" borderId="22" xfId="2" applyFont="1" applyBorder="1"/>
    <xf numFmtId="0" fontId="3" fillId="0" borderId="20" xfId="2" applyFont="1" applyBorder="1"/>
    <xf numFmtId="0" fontId="3" fillId="0" borderId="35" xfId="2" applyFont="1" applyBorder="1"/>
    <xf numFmtId="0" fontId="3" fillId="0" borderId="21" xfId="2" applyFont="1" applyBorder="1"/>
    <xf numFmtId="0" fontId="3" fillId="0" borderId="36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39" xfId="2" applyFont="1" applyBorder="1"/>
    <xf numFmtId="166" fontId="3" fillId="0" borderId="0" xfId="2" applyNumberFormat="1" applyFont="1"/>
    <xf numFmtId="166" fontId="3" fillId="0" borderId="12" xfId="2" applyNumberFormat="1" applyFont="1" applyBorder="1"/>
    <xf numFmtId="166" fontId="3" fillId="0" borderId="40" xfId="2" applyNumberFormat="1" applyFont="1" applyBorder="1"/>
    <xf numFmtId="166" fontId="3" fillId="0" borderId="41" xfId="2" applyNumberFormat="1" applyFont="1" applyBorder="1"/>
    <xf numFmtId="166" fontId="3" fillId="0" borderId="34" xfId="2" applyNumberFormat="1" applyFont="1" applyBorder="1"/>
    <xf numFmtId="166" fontId="3" fillId="0" borderId="42" xfId="2" applyNumberFormat="1" applyFont="1" applyBorder="1" applyAlignment="1">
      <alignment vertical="center"/>
    </xf>
    <xf numFmtId="166" fontId="3" fillId="0" borderId="43" xfId="2" applyNumberFormat="1" applyFont="1" applyBorder="1" applyAlignment="1">
      <alignment vertical="center"/>
    </xf>
    <xf numFmtId="166" fontId="3" fillId="0" borderId="44" xfId="2" applyNumberFormat="1" applyFont="1" applyBorder="1" applyAlignment="1">
      <alignment vertical="center"/>
    </xf>
    <xf numFmtId="166" fontId="3" fillId="0" borderId="43" xfId="2" applyNumberFormat="1" applyFont="1" applyBorder="1"/>
    <xf numFmtId="0" fontId="3" fillId="0" borderId="40" xfId="2" applyFont="1" applyBorder="1"/>
    <xf numFmtId="166" fontId="3" fillId="0" borderId="10" xfId="2" applyNumberFormat="1" applyFont="1" applyBorder="1"/>
    <xf numFmtId="166" fontId="3" fillId="0" borderId="7" xfId="2" applyNumberFormat="1" applyFont="1" applyBorder="1"/>
    <xf numFmtId="166" fontId="3" fillId="0" borderId="6" xfId="2" applyNumberFormat="1" applyFont="1" applyBorder="1"/>
    <xf numFmtId="166" fontId="3" fillId="0" borderId="9" xfId="2" applyNumberFormat="1" applyFont="1" applyBorder="1"/>
    <xf numFmtId="0" fontId="3" fillId="0" borderId="4" xfId="2" applyFont="1" applyBorder="1"/>
    <xf numFmtId="0" fontId="3" fillId="0" borderId="8" xfId="2" applyFont="1" applyBorder="1"/>
    <xf numFmtId="166" fontId="3" fillId="0" borderId="28" xfId="2" applyNumberFormat="1" applyFont="1" applyBorder="1"/>
    <xf numFmtId="0" fontId="3" fillId="0" borderId="11" xfId="2" applyFont="1" applyBorder="1"/>
    <xf numFmtId="166" fontId="3" fillId="0" borderId="15" xfId="2" applyNumberFormat="1" applyFont="1" applyBorder="1" applyAlignment="1">
      <alignment vertical="center"/>
    </xf>
    <xf numFmtId="166" fontId="3" fillId="0" borderId="14" xfId="2" applyNumberFormat="1" applyFont="1" applyBorder="1" applyAlignment="1">
      <alignment vertical="center"/>
    </xf>
    <xf numFmtId="166" fontId="3" fillId="0" borderId="13" xfId="2" applyNumberFormat="1" applyFont="1" applyBorder="1" applyAlignment="1">
      <alignment vertical="center"/>
    </xf>
    <xf numFmtId="166" fontId="3" fillId="0" borderId="40" xfId="2" applyNumberFormat="1" applyFont="1" applyBorder="1" applyAlignment="1">
      <alignment vertical="center"/>
    </xf>
    <xf numFmtId="166" fontId="3" fillId="0" borderId="21" xfId="2" applyNumberFormat="1" applyFont="1" applyBorder="1"/>
    <xf numFmtId="166" fontId="3" fillId="0" borderId="20" xfId="2" applyNumberFormat="1" applyFont="1" applyBorder="1"/>
    <xf numFmtId="166" fontId="3" fillId="0" borderId="21" xfId="3" applyNumberFormat="1" applyFont="1" applyBorder="1"/>
    <xf numFmtId="166" fontId="3" fillId="0" borderId="19" xfId="2" applyNumberFormat="1" applyFont="1" applyBorder="1"/>
    <xf numFmtId="166" fontId="3" fillId="0" borderId="22" xfId="2" applyNumberFormat="1" applyFont="1" applyBorder="1"/>
    <xf numFmtId="0" fontId="3" fillId="0" borderId="42" xfId="2" applyFont="1" applyBorder="1"/>
    <xf numFmtId="166" fontId="3" fillId="0" borderId="24" xfId="2" applyNumberFormat="1" applyFont="1" applyBorder="1"/>
    <xf numFmtId="166" fontId="3" fillId="0" borderId="25" xfId="3" applyNumberFormat="1" applyFont="1" applyBorder="1"/>
    <xf numFmtId="166" fontId="3" fillId="0" borderId="23" xfId="2" applyNumberFormat="1" applyFont="1" applyBorder="1"/>
    <xf numFmtId="166" fontId="3" fillId="0" borderId="42" xfId="2" applyNumberFormat="1" applyFont="1" applyBorder="1"/>
    <xf numFmtId="167" fontId="3" fillId="2" borderId="0" xfId="1" applyNumberFormat="1" applyFont="1" applyFill="1"/>
    <xf numFmtId="164" fontId="3" fillId="0" borderId="0" xfId="1" applyFont="1"/>
    <xf numFmtId="167" fontId="3" fillId="0" borderId="0" xfId="1" applyNumberFormat="1" applyFont="1"/>
    <xf numFmtId="0" fontId="3" fillId="0" borderId="0" xfId="3" applyFont="1" applyAlignment="1">
      <alignment horizontal="center"/>
    </xf>
    <xf numFmtId="0" fontId="3" fillId="0" borderId="14" xfId="2" applyFont="1" applyBorder="1" applyAlignment="1">
      <alignment horizontal="center"/>
    </xf>
    <xf numFmtId="167" fontId="3" fillId="0" borderId="14" xfId="2" applyNumberFormat="1" applyFont="1" applyBorder="1" applyAlignment="1">
      <alignment horizont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03"/>
  <sheetViews>
    <sheetView topLeftCell="AQ1" zoomScale="90" zoomScaleNormal="90" workbookViewId="0">
      <selection activeCell="AV5" sqref="AV5"/>
    </sheetView>
  </sheetViews>
  <sheetFormatPr baseColWidth="10" defaultColWidth="13.33203125" defaultRowHeight="11.5" x14ac:dyDescent="0.3"/>
  <cols>
    <col min="1" max="1" width="4.33203125" style="13" bestFit="1" customWidth="1"/>
    <col min="2" max="2" width="116.44140625" style="13" bestFit="1" customWidth="1"/>
    <col min="3" max="3" width="12.6640625" style="13" customWidth="1"/>
    <col min="4" max="10" width="11.33203125" style="13" customWidth="1"/>
    <col min="11" max="11" width="16" style="13" customWidth="1"/>
    <col min="12" max="51" width="14.77734375" style="13" customWidth="1"/>
    <col min="52" max="57" width="11.33203125" style="13" customWidth="1"/>
    <col min="58" max="58" width="16.6640625" style="13" bestFit="1" customWidth="1"/>
    <col min="59" max="60" width="11.33203125" style="13" customWidth="1"/>
    <col min="61" max="61" width="12.109375" style="13" customWidth="1"/>
    <col min="62" max="62" width="10.77734375" style="13" bestFit="1" customWidth="1"/>
    <col min="63" max="63" width="13.6640625" style="16" customWidth="1"/>
    <col min="64" max="64" width="7.33203125" style="16" bestFit="1" customWidth="1"/>
    <col min="65" max="65" width="20.33203125" style="13" bestFit="1" customWidth="1"/>
    <col min="66" max="67" width="16.6640625" style="13" bestFit="1" customWidth="1"/>
    <col min="68" max="16384" width="13.33203125" style="13"/>
  </cols>
  <sheetData>
    <row r="1" spans="1:114" s="15" customFormat="1" x14ac:dyDescent="0.3">
      <c r="A1" s="13"/>
      <c r="B1" s="13"/>
      <c r="C1" s="13"/>
      <c r="D1" s="13"/>
      <c r="E1" s="13"/>
      <c r="F1" s="13"/>
      <c r="G1" s="14" t="s">
        <v>0</v>
      </c>
      <c r="H1" s="14"/>
      <c r="I1" s="13"/>
      <c r="J1" s="13"/>
      <c r="K1" s="13"/>
      <c r="L1" s="13"/>
      <c r="M1" s="13"/>
      <c r="N1" s="15" t="s">
        <v>178</v>
      </c>
      <c r="O1" s="13"/>
      <c r="P1" s="13"/>
      <c r="Q1" s="108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6"/>
      <c r="BL1" s="16"/>
      <c r="DF1" s="10"/>
      <c r="DI1" s="109"/>
      <c r="DJ1" s="109"/>
    </row>
    <row r="2" spans="1:114" s="15" customForma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 t="s">
        <v>2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6"/>
      <c r="BL2" s="16"/>
      <c r="DI2" s="109"/>
      <c r="DJ2" s="109"/>
    </row>
    <row r="3" spans="1:114" s="15" customFormat="1" ht="12" thickBot="1" x14ac:dyDescent="0.35">
      <c r="A3" s="13"/>
      <c r="B3" s="13"/>
      <c r="C3" s="14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4"/>
      <c r="AZ3" s="13"/>
      <c r="BA3" s="13"/>
      <c r="BB3" s="13"/>
      <c r="BC3" s="13"/>
      <c r="BD3" s="13"/>
      <c r="BE3" s="14"/>
      <c r="BF3" s="13"/>
      <c r="BG3" s="13"/>
      <c r="BH3" s="13"/>
      <c r="BI3" s="13"/>
      <c r="BJ3" s="13"/>
      <c r="BK3" s="16"/>
      <c r="BL3" s="16"/>
      <c r="DI3" s="109"/>
      <c r="DJ3" s="109"/>
    </row>
    <row r="4" spans="1:114" s="15" customFormat="1" ht="12.5" thickTop="1" thickBo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7" t="s">
        <v>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6"/>
      <c r="BK4" s="13"/>
      <c r="BL4" s="13"/>
      <c r="DI4" s="109"/>
      <c r="DJ4" s="109"/>
    </row>
    <row r="5" spans="1:114" s="15" customFormat="1" ht="115.5" thickTop="1" x14ac:dyDescent="0.3">
      <c r="A5" s="112" t="s">
        <v>5</v>
      </c>
      <c r="B5" s="113"/>
      <c r="C5" s="2" t="s">
        <v>6</v>
      </c>
      <c r="D5" s="20" t="s">
        <v>7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12</v>
      </c>
      <c r="J5" s="21" t="s">
        <v>13</v>
      </c>
      <c r="K5" s="22" t="s">
        <v>14</v>
      </c>
      <c r="L5" s="1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  <c r="AB5" s="2" t="s">
        <v>31</v>
      </c>
      <c r="AC5" s="2" t="s">
        <v>32</v>
      </c>
      <c r="AD5" s="2" t="s">
        <v>33</v>
      </c>
      <c r="AE5" s="2" t="s">
        <v>34</v>
      </c>
      <c r="AF5" s="2" t="s">
        <v>35</v>
      </c>
      <c r="AG5" s="2" t="s">
        <v>36</v>
      </c>
      <c r="AH5" s="2" t="s">
        <v>37</v>
      </c>
      <c r="AI5" s="2" t="s">
        <v>38</v>
      </c>
      <c r="AJ5" s="2" t="s">
        <v>39</v>
      </c>
      <c r="AK5" s="2" t="s">
        <v>40</v>
      </c>
      <c r="AL5" s="2" t="s">
        <v>41</v>
      </c>
      <c r="AM5" s="2" t="s">
        <v>42</v>
      </c>
      <c r="AN5" s="2" t="s">
        <v>43</v>
      </c>
      <c r="AO5" s="2" t="s">
        <v>44</v>
      </c>
      <c r="AP5" s="2" t="s">
        <v>45</v>
      </c>
      <c r="AQ5" s="2" t="s">
        <v>46</v>
      </c>
      <c r="AR5" s="2" t="s">
        <v>47</v>
      </c>
      <c r="AS5" s="2" t="s">
        <v>48</v>
      </c>
      <c r="AT5" s="2" t="s">
        <v>49</v>
      </c>
      <c r="AU5" s="2" t="s">
        <v>50</v>
      </c>
      <c r="AV5" s="2" t="s">
        <v>51</v>
      </c>
      <c r="AW5" s="2" t="s">
        <v>52</v>
      </c>
      <c r="AX5" s="22" t="s">
        <v>53</v>
      </c>
      <c r="AY5" s="23" t="s">
        <v>54</v>
      </c>
      <c r="AZ5" s="24" t="s">
        <v>55</v>
      </c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DI5" s="109"/>
      <c r="DJ5" s="109"/>
    </row>
    <row r="6" spans="1:114" s="15" customFormat="1" ht="14.65" customHeight="1" x14ac:dyDescent="0.3">
      <c r="A6" s="114"/>
      <c r="B6" s="115"/>
      <c r="C6" s="25"/>
      <c r="D6" s="26"/>
      <c r="E6" s="26"/>
      <c r="F6" s="26"/>
      <c r="G6" s="26"/>
      <c r="H6" s="26"/>
      <c r="I6" s="26"/>
      <c r="J6" s="26"/>
      <c r="K6" s="26"/>
      <c r="L6" s="27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8"/>
      <c r="AY6" s="29"/>
      <c r="AZ6" s="30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DI6" s="109"/>
      <c r="DJ6" s="109"/>
    </row>
    <row r="7" spans="1:114" s="15" customFormat="1" ht="15" customHeight="1" thickBot="1" x14ac:dyDescent="0.35">
      <c r="A7" s="116"/>
      <c r="B7" s="117"/>
      <c r="C7" s="31"/>
      <c r="D7" s="32" t="s">
        <v>56</v>
      </c>
      <c r="E7" s="32" t="s">
        <v>57</v>
      </c>
      <c r="F7" s="32" t="s">
        <v>58</v>
      </c>
      <c r="G7" s="32" t="s">
        <v>59</v>
      </c>
      <c r="H7" s="32" t="s">
        <v>60</v>
      </c>
      <c r="I7" s="32" t="s">
        <v>61</v>
      </c>
      <c r="J7" s="32" t="s">
        <v>62</v>
      </c>
      <c r="K7" s="32"/>
      <c r="L7" s="33" t="s">
        <v>63</v>
      </c>
      <c r="M7" s="31" t="s">
        <v>64</v>
      </c>
      <c r="N7" s="31" t="s">
        <v>65</v>
      </c>
      <c r="O7" s="31" t="s">
        <v>66</v>
      </c>
      <c r="P7" s="31" t="s">
        <v>67</v>
      </c>
      <c r="Q7" s="31" t="s">
        <v>68</v>
      </c>
      <c r="R7" s="31" t="s">
        <v>69</v>
      </c>
      <c r="S7" s="31" t="s">
        <v>70</v>
      </c>
      <c r="T7" s="31" t="s">
        <v>71</v>
      </c>
      <c r="U7" s="31" t="s">
        <v>72</v>
      </c>
      <c r="V7" s="31" t="s">
        <v>73</v>
      </c>
      <c r="W7" s="31" t="s">
        <v>74</v>
      </c>
      <c r="X7" s="31" t="s">
        <v>75</v>
      </c>
      <c r="Y7" s="31" t="s">
        <v>76</v>
      </c>
      <c r="Z7" s="31" t="s">
        <v>77</v>
      </c>
      <c r="AA7" s="31" t="s">
        <v>78</v>
      </c>
      <c r="AB7" s="31" t="s">
        <v>79</v>
      </c>
      <c r="AC7" s="31" t="s">
        <v>80</v>
      </c>
      <c r="AD7" s="31" t="s">
        <v>81</v>
      </c>
      <c r="AE7" s="31" t="s">
        <v>82</v>
      </c>
      <c r="AF7" s="31" t="s">
        <v>83</v>
      </c>
      <c r="AG7" s="31" t="s">
        <v>84</v>
      </c>
      <c r="AH7" s="31" t="s">
        <v>85</v>
      </c>
      <c r="AI7" s="31" t="s">
        <v>86</v>
      </c>
      <c r="AJ7" s="31" t="s">
        <v>87</v>
      </c>
      <c r="AK7" s="31" t="s">
        <v>88</v>
      </c>
      <c r="AL7" s="31" t="s">
        <v>89</v>
      </c>
      <c r="AM7" s="31" t="s">
        <v>90</v>
      </c>
      <c r="AN7" s="31" t="s">
        <v>91</v>
      </c>
      <c r="AO7" s="31" t="s">
        <v>92</v>
      </c>
      <c r="AP7" s="31" t="s">
        <v>93</v>
      </c>
      <c r="AQ7" s="31" t="s">
        <v>94</v>
      </c>
      <c r="AR7" s="31" t="s">
        <v>95</v>
      </c>
      <c r="AS7" s="31" t="s">
        <v>96</v>
      </c>
      <c r="AT7" s="31" t="s">
        <v>97</v>
      </c>
      <c r="AU7" s="31" t="s">
        <v>98</v>
      </c>
      <c r="AV7" s="31" t="s">
        <v>99</v>
      </c>
      <c r="AW7" s="31" t="s">
        <v>100</v>
      </c>
      <c r="AX7" s="34"/>
      <c r="AY7" s="29"/>
      <c r="AZ7" s="30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DI7" s="109"/>
      <c r="DJ7" s="109"/>
    </row>
    <row r="8" spans="1:114" s="15" customFormat="1" ht="12" thickTop="1" x14ac:dyDescent="0.3">
      <c r="A8" s="3" t="s">
        <v>63</v>
      </c>
      <c r="B8" s="4" t="s">
        <v>101</v>
      </c>
      <c r="C8" s="35">
        <f>+D8+E8+F8+G8+H8+I8+J8+K8</f>
        <v>641167</v>
      </c>
      <c r="D8" s="35">
        <v>59974</v>
      </c>
      <c r="E8" s="36">
        <v>23952</v>
      </c>
      <c r="F8" s="36">
        <v>784</v>
      </c>
      <c r="G8" s="36">
        <v>0</v>
      </c>
      <c r="H8" s="36">
        <v>0</v>
      </c>
      <c r="I8" s="36">
        <v>0</v>
      </c>
      <c r="J8" s="36">
        <v>809</v>
      </c>
      <c r="K8" s="36">
        <f>+AX8+AZ8</f>
        <v>555648</v>
      </c>
      <c r="L8" s="37">
        <v>546128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/>
      <c r="AV8" s="35"/>
      <c r="AW8" s="35">
        <v>0</v>
      </c>
      <c r="AX8" s="38">
        <f t="shared" ref="AX8:AX45" si="0">SUM(L8:AW8)</f>
        <v>546128</v>
      </c>
      <c r="AY8" s="39"/>
      <c r="AZ8" s="38">
        <v>9520</v>
      </c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DI8" s="109"/>
      <c r="DJ8" s="109"/>
    </row>
    <row r="9" spans="1:114" s="15" customFormat="1" x14ac:dyDescent="0.3">
      <c r="A9" s="5" t="s">
        <v>64</v>
      </c>
      <c r="B9" s="6" t="s">
        <v>102</v>
      </c>
      <c r="C9" s="35">
        <f t="shared" ref="C9:C45" si="1">+D9+E9+F9+G9+H9+I9+J9+K9</f>
        <v>126321</v>
      </c>
      <c r="D9" s="35">
        <v>11634</v>
      </c>
      <c r="E9" s="36">
        <v>1514</v>
      </c>
      <c r="F9" s="36">
        <v>0</v>
      </c>
      <c r="G9" s="36">
        <v>0</v>
      </c>
      <c r="H9" s="36">
        <v>0</v>
      </c>
      <c r="I9" s="36">
        <v>0</v>
      </c>
      <c r="J9" s="36">
        <v>44</v>
      </c>
      <c r="K9" s="36">
        <f t="shared" ref="K9:K45" si="2">+AX9+AZ9</f>
        <v>113129</v>
      </c>
      <c r="L9" s="37">
        <v>0</v>
      </c>
      <c r="M9" s="35">
        <v>109894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/>
      <c r="AV9" s="35"/>
      <c r="AW9" s="35">
        <v>0</v>
      </c>
      <c r="AX9" s="38">
        <f t="shared" si="0"/>
        <v>109894</v>
      </c>
      <c r="AY9" s="40"/>
      <c r="AZ9" s="38">
        <v>3235</v>
      </c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DI9" s="109"/>
      <c r="DJ9" s="109"/>
    </row>
    <row r="10" spans="1:114" s="15" customFormat="1" x14ac:dyDescent="0.3">
      <c r="A10" s="5" t="s">
        <v>65</v>
      </c>
      <c r="B10" s="6" t="s">
        <v>103</v>
      </c>
      <c r="C10" s="35">
        <f t="shared" si="1"/>
        <v>39689</v>
      </c>
      <c r="D10" s="35">
        <v>4137</v>
      </c>
      <c r="E10" s="36">
        <v>1239</v>
      </c>
      <c r="F10" s="36">
        <v>35</v>
      </c>
      <c r="G10" s="36">
        <v>0</v>
      </c>
      <c r="H10" s="36">
        <v>0</v>
      </c>
      <c r="I10" s="36">
        <v>0</v>
      </c>
      <c r="J10" s="36">
        <v>9</v>
      </c>
      <c r="K10" s="36">
        <f t="shared" si="2"/>
        <v>34269</v>
      </c>
      <c r="L10" s="37">
        <v>0</v>
      </c>
      <c r="M10" s="35">
        <v>0</v>
      </c>
      <c r="N10" s="35">
        <v>33953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/>
      <c r="AV10" s="35"/>
      <c r="AW10" s="35">
        <v>0</v>
      </c>
      <c r="AX10" s="38">
        <f t="shared" si="0"/>
        <v>33953</v>
      </c>
      <c r="AY10" s="40"/>
      <c r="AZ10" s="38">
        <v>316</v>
      </c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DI10" s="109"/>
      <c r="DJ10" s="109"/>
    </row>
    <row r="11" spans="1:114" s="15" customFormat="1" x14ac:dyDescent="0.3">
      <c r="A11" s="5" t="s">
        <v>66</v>
      </c>
      <c r="B11" s="6" t="s">
        <v>104</v>
      </c>
      <c r="C11" s="35">
        <f t="shared" si="1"/>
        <v>34578</v>
      </c>
      <c r="D11" s="35">
        <v>3609</v>
      </c>
      <c r="E11" s="36">
        <v>1089</v>
      </c>
      <c r="F11" s="36">
        <v>156</v>
      </c>
      <c r="G11" s="36">
        <v>0</v>
      </c>
      <c r="H11" s="36">
        <v>0</v>
      </c>
      <c r="I11" s="36">
        <v>0</v>
      </c>
      <c r="J11" s="36">
        <v>100</v>
      </c>
      <c r="K11" s="36">
        <f t="shared" si="2"/>
        <v>29624</v>
      </c>
      <c r="L11" s="37">
        <v>0</v>
      </c>
      <c r="M11" s="35">
        <v>0</v>
      </c>
      <c r="N11" s="35">
        <v>0</v>
      </c>
      <c r="O11" s="35">
        <v>28900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/>
      <c r="AV11" s="35"/>
      <c r="AW11" s="35">
        <v>0</v>
      </c>
      <c r="AX11" s="38">
        <f t="shared" si="0"/>
        <v>28900</v>
      </c>
      <c r="AY11" s="40"/>
      <c r="AZ11" s="38">
        <v>724</v>
      </c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DI11" s="109"/>
      <c r="DJ11" s="109"/>
    </row>
    <row r="12" spans="1:114" s="15" customFormat="1" x14ac:dyDescent="0.3">
      <c r="A12" s="5" t="s">
        <v>67</v>
      </c>
      <c r="B12" s="6" t="s">
        <v>105</v>
      </c>
      <c r="C12" s="35">
        <f t="shared" si="1"/>
        <v>79244</v>
      </c>
      <c r="D12" s="35">
        <v>6696</v>
      </c>
      <c r="E12" s="36">
        <v>2475</v>
      </c>
      <c r="F12" s="36">
        <v>864</v>
      </c>
      <c r="G12" s="36">
        <v>0</v>
      </c>
      <c r="H12" s="36">
        <v>0</v>
      </c>
      <c r="I12" s="36">
        <v>100</v>
      </c>
      <c r="J12" s="36">
        <v>487</v>
      </c>
      <c r="K12" s="36">
        <f t="shared" si="2"/>
        <v>68622</v>
      </c>
      <c r="L12" s="37">
        <v>0</v>
      </c>
      <c r="M12" s="35">
        <v>0</v>
      </c>
      <c r="N12" s="35">
        <v>0</v>
      </c>
      <c r="O12" s="35">
        <v>0</v>
      </c>
      <c r="P12" s="35">
        <v>47490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2999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/>
      <c r="AV12" s="35"/>
      <c r="AW12" s="35">
        <v>0</v>
      </c>
      <c r="AX12" s="38">
        <f t="shared" si="0"/>
        <v>50489</v>
      </c>
      <c r="AY12" s="40"/>
      <c r="AZ12" s="38">
        <v>18133</v>
      </c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DI12" s="109"/>
      <c r="DJ12" s="109"/>
    </row>
    <row r="13" spans="1:114" s="15" customFormat="1" x14ac:dyDescent="0.3">
      <c r="A13" s="5" t="s">
        <v>68</v>
      </c>
      <c r="B13" s="6" t="s">
        <v>106</v>
      </c>
      <c r="C13" s="35">
        <f t="shared" si="1"/>
        <v>555867</v>
      </c>
      <c r="D13" s="35">
        <v>53991</v>
      </c>
      <c r="E13" s="36">
        <v>12771</v>
      </c>
      <c r="F13" s="36">
        <v>14705</v>
      </c>
      <c r="G13" s="36">
        <v>0</v>
      </c>
      <c r="H13" s="36">
        <v>137</v>
      </c>
      <c r="I13" s="36">
        <v>37</v>
      </c>
      <c r="J13" s="36">
        <v>8909</v>
      </c>
      <c r="K13" s="36">
        <f t="shared" si="2"/>
        <v>465317</v>
      </c>
      <c r="L13" s="37">
        <v>0</v>
      </c>
      <c r="M13" s="35">
        <v>0</v>
      </c>
      <c r="N13" s="35">
        <v>0</v>
      </c>
      <c r="O13" s="35">
        <v>0</v>
      </c>
      <c r="P13" s="35">
        <v>0</v>
      </c>
      <c r="Q13" s="35">
        <v>407909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/>
      <c r="AV13" s="35"/>
      <c r="AW13" s="35">
        <v>0</v>
      </c>
      <c r="AX13" s="38">
        <f t="shared" si="0"/>
        <v>407909</v>
      </c>
      <c r="AY13" s="40"/>
      <c r="AZ13" s="38">
        <v>57408</v>
      </c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DI13" s="109"/>
      <c r="DJ13" s="109"/>
    </row>
    <row r="14" spans="1:114" s="15" customFormat="1" x14ac:dyDescent="0.3">
      <c r="A14" s="5" t="s">
        <v>69</v>
      </c>
      <c r="B14" s="6" t="s">
        <v>107</v>
      </c>
      <c r="C14" s="35">
        <f t="shared" si="1"/>
        <v>128783</v>
      </c>
      <c r="D14" s="35">
        <v>9852</v>
      </c>
      <c r="E14" s="36">
        <v>964</v>
      </c>
      <c r="F14" s="36">
        <v>6332</v>
      </c>
      <c r="G14" s="36">
        <v>0</v>
      </c>
      <c r="H14" s="36">
        <v>2767</v>
      </c>
      <c r="I14" s="36">
        <v>19</v>
      </c>
      <c r="J14" s="36">
        <v>1675</v>
      </c>
      <c r="K14" s="36">
        <f t="shared" si="2"/>
        <v>107174</v>
      </c>
      <c r="L14" s="37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100755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/>
      <c r="AV14" s="35"/>
      <c r="AW14" s="35">
        <v>0</v>
      </c>
      <c r="AX14" s="38">
        <f t="shared" si="0"/>
        <v>100755</v>
      </c>
      <c r="AY14" s="40"/>
      <c r="AZ14" s="38">
        <v>6419</v>
      </c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DI14" s="109"/>
      <c r="DJ14" s="109"/>
    </row>
    <row r="15" spans="1:114" s="15" customFormat="1" x14ac:dyDescent="0.3">
      <c r="A15" s="5" t="s">
        <v>70</v>
      </c>
      <c r="B15" s="6" t="s">
        <v>108</v>
      </c>
      <c r="C15" s="35">
        <f t="shared" si="1"/>
        <v>14292</v>
      </c>
      <c r="D15" s="35">
        <v>769</v>
      </c>
      <c r="E15" s="36">
        <v>185</v>
      </c>
      <c r="F15" s="36">
        <v>2258</v>
      </c>
      <c r="G15" s="36">
        <v>0</v>
      </c>
      <c r="H15" s="36">
        <v>1185</v>
      </c>
      <c r="I15" s="36">
        <v>6</v>
      </c>
      <c r="J15" s="36">
        <v>2897</v>
      </c>
      <c r="K15" s="36">
        <f t="shared" si="2"/>
        <v>6992</v>
      </c>
      <c r="L15" s="37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114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/>
      <c r="AV15" s="35"/>
      <c r="AW15" s="35">
        <v>0</v>
      </c>
      <c r="AX15" s="38">
        <f t="shared" si="0"/>
        <v>114</v>
      </c>
      <c r="AY15" s="40"/>
      <c r="AZ15" s="38">
        <v>6878</v>
      </c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DI15" s="109"/>
      <c r="DJ15" s="109"/>
    </row>
    <row r="16" spans="1:114" s="15" customFormat="1" x14ac:dyDescent="0.3">
      <c r="A16" s="5" t="s">
        <v>71</v>
      </c>
      <c r="B16" s="6" t="s">
        <v>109</v>
      </c>
      <c r="C16" s="35">
        <f t="shared" si="1"/>
        <v>200844</v>
      </c>
      <c r="D16" s="35">
        <v>44792</v>
      </c>
      <c r="E16" s="36">
        <v>912</v>
      </c>
      <c r="F16" s="36">
        <v>10291</v>
      </c>
      <c r="G16" s="36">
        <v>0</v>
      </c>
      <c r="H16" s="36">
        <v>0</v>
      </c>
      <c r="I16" s="36">
        <v>186</v>
      </c>
      <c r="J16" s="36">
        <v>9927</v>
      </c>
      <c r="K16" s="36">
        <f t="shared" si="2"/>
        <v>134736</v>
      </c>
      <c r="L16" s="37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78394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/>
      <c r="AV16" s="35"/>
      <c r="AW16" s="35">
        <v>0</v>
      </c>
      <c r="AX16" s="38">
        <f t="shared" si="0"/>
        <v>78394</v>
      </c>
      <c r="AY16" s="40"/>
      <c r="AZ16" s="38">
        <v>56342</v>
      </c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DI16" s="109"/>
      <c r="DJ16" s="109"/>
    </row>
    <row r="17" spans="1:114" s="15" customFormat="1" x14ac:dyDescent="0.3">
      <c r="A17" s="5" t="s">
        <v>72</v>
      </c>
      <c r="B17" s="6" t="s">
        <v>110</v>
      </c>
      <c r="C17" s="35">
        <f t="shared" si="1"/>
        <v>137394</v>
      </c>
      <c r="D17" s="35">
        <v>16671</v>
      </c>
      <c r="E17" s="36">
        <v>3369</v>
      </c>
      <c r="F17" s="36">
        <v>1273</v>
      </c>
      <c r="G17" s="36">
        <v>0</v>
      </c>
      <c r="H17" s="36">
        <v>0</v>
      </c>
      <c r="I17" s="36">
        <v>4</v>
      </c>
      <c r="J17" s="36">
        <v>1862</v>
      </c>
      <c r="K17" s="36">
        <f t="shared" si="2"/>
        <v>114215</v>
      </c>
      <c r="L17" s="37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98157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/>
      <c r="AV17" s="35"/>
      <c r="AW17" s="35">
        <v>0</v>
      </c>
      <c r="AX17" s="38">
        <f t="shared" si="0"/>
        <v>98157</v>
      </c>
      <c r="AY17" s="40"/>
      <c r="AZ17" s="38">
        <v>16058</v>
      </c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DI17" s="109"/>
      <c r="DJ17" s="109"/>
    </row>
    <row r="18" spans="1:114" s="15" customFormat="1" x14ac:dyDescent="0.3">
      <c r="A18" s="5" t="s">
        <v>73</v>
      </c>
      <c r="B18" s="6" t="s">
        <v>111</v>
      </c>
      <c r="C18" s="35">
        <f t="shared" si="1"/>
        <v>521121</v>
      </c>
      <c r="D18" s="35">
        <v>58747</v>
      </c>
      <c r="E18" s="36">
        <v>9630</v>
      </c>
      <c r="F18" s="36">
        <v>17325</v>
      </c>
      <c r="G18" s="36">
        <v>-3678</v>
      </c>
      <c r="H18" s="36">
        <v>13106</v>
      </c>
      <c r="I18" s="36">
        <v>22</v>
      </c>
      <c r="J18" s="36">
        <v>9649</v>
      </c>
      <c r="K18" s="36">
        <f t="shared" si="2"/>
        <v>416320</v>
      </c>
      <c r="L18" s="37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129826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/>
      <c r="AV18" s="35"/>
      <c r="AW18" s="35">
        <v>0</v>
      </c>
      <c r="AX18" s="38">
        <f t="shared" si="0"/>
        <v>129826</v>
      </c>
      <c r="AY18" s="40"/>
      <c r="AZ18" s="38">
        <v>286494</v>
      </c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DI18" s="109"/>
      <c r="DJ18" s="109"/>
    </row>
    <row r="19" spans="1:114" s="15" customFormat="1" x14ac:dyDescent="0.3">
      <c r="A19" s="5" t="s">
        <v>74</v>
      </c>
      <c r="B19" s="6" t="s">
        <v>112</v>
      </c>
      <c r="C19" s="35">
        <f t="shared" si="1"/>
        <v>62428</v>
      </c>
      <c r="D19" s="35">
        <v>12090</v>
      </c>
      <c r="E19" s="36">
        <v>1163</v>
      </c>
      <c r="F19" s="36">
        <v>19</v>
      </c>
      <c r="G19" s="36">
        <v>0</v>
      </c>
      <c r="H19" s="36">
        <v>0</v>
      </c>
      <c r="I19" s="36">
        <v>0</v>
      </c>
      <c r="J19" s="36">
        <v>693</v>
      </c>
      <c r="K19" s="36">
        <f t="shared" si="2"/>
        <v>48463</v>
      </c>
      <c r="L19" s="37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10839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/>
      <c r="AV19" s="35"/>
      <c r="AW19" s="35">
        <v>0</v>
      </c>
      <c r="AX19" s="38">
        <f t="shared" si="0"/>
        <v>10839</v>
      </c>
      <c r="AY19" s="40"/>
      <c r="AZ19" s="38">
        <v>37624</v>
      </c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DI19" s="109"/>
      <c r="DJ19" s="109"/>
    </row>
    <row r="20" spans="1:114" s="15" customFormat="1" x14ac:dyDescent="0.3">
      <c r="A20" s="5" t="s">
        <v>75</v>
      </c>
      <c r="B20" s="6" t="s">
        <v>113</v>
      </c>
      <c r="C20" s="35">
        <f t="shared" si="1"/>
        <v>50519</v>
      </c>
      <c r="D20" s="35">
        <v>2406</v>
      </c>
      <c r="E20" s="36">
        <v>853</v>
      </c>
      <c r="F20" s="36">
        <v>4288</v>
      </c>
      <c r="G20" s="36">
        <v>0</v>
      </c>
      <c r="H20" s="36">
        <v>0</v>
      </c>
      <c r="I20" s="36">
        <v>1</v>
      </c>
      <c r="J20" s="36">
        <v>1216</v>
      </c>
      <c r="K20" s="36">
        <f t="shared" si="2"/>
        <v>41755</v>
      </c>
      <c r="L20" s="37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28300</v>
      </c>
      <c r="Y20" s="35">
        <v>2762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/>
      <c r="AV20" s="35"/>
      <c r="AW20" s="35">
        <v>0</v>
      </c>
      <c r="AX20" s="38">
        <f t="shared" si="0"/>
        <v>31062</v>
      </c>
      <c r="AY20" s="40"/>
      <c r="AZ20" s="38">
        <v>10693</v>
      </c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DI20" s="109"/>
      <c r="DJ20" s="109"/>
    </row>
    <row r="21" spans="1:114" s="15" customFormat="1" x14ac:dyDescent="0.3">
      <c r="A21" s="5" t="s">
        <v>76</v>
      </c>
      <c r="B21" s="6" t="s">
        <v>114</v>
      </c>
      <c r="C21" s="35">
        <f t="shared" si="1"/>
        <v>202433</v>
      </c>
      <c r="D21" s="35">
        <v>5612</v>
      </c>
      <c r="E21" s="36">
        <v>1912</v>
      </c>
      <c r="F21" s="36">
        <v>9892</v>
      </c>
      <c r="G21" s="36">
        <v>0</v>
      </c>
      <c r="H21" s="36">
        <v>0</v>
      </c>
      <c r="I21" s="36">
        <v>5</v>
      </c>
      <c r="J21" s="36">
        <v>5490</v>
      </c>
      <c r="K21" s="36">
        <f t="shared" si="2"/>
        <v>179522</v>
      </c>
      <c r="L21" s="37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135038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/>
      <c r="AV21" s="35"/>
      <c r="AW21" s="35">
        <v>0</v>
      </c>
      <c r="AX21" s="38">
        <f t="shared" si="0"/>
        <v>135038</v>
      </c>
      <c r="AY21" s="40"/>
      <c r="AZ21" s="38">
        <v>44484</v>
      </c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DI21" s="109"/>
      <c r="DJ21" s="109"/>
    </row>
    <row r="22" spans="1:114" s="15" customFormat="1" x14ac:dyDescent="0.3">
      <c r="A22" s="5" t="s">
        <v>77</v>
      </c>
      <c r="B22" s="6" t="s">
        <v>115</v>
      </c>
      <c r="C22" s="35">
        <f t="shared" si="1"/>
        <v>126511</v>
      </c>
      <c r="D22" s="35">
        <v>9820</v>
      </c>
      <c r="E22" s="36">
        <v>2983</v>
      </c>
      <c r="F22" s="36">
        <v>4385</v>
      </c>
      <c r="G22" s="36">
        <v>0</v>
      </c>
      <c r="H22" s="36">
        <v>0</v>
      </c>
      <c r="I22" s="36">
        <v>567</v>
      </c>
      <c r="J22" s="36">
        <v>3238</v>
      </c>
      <c r="K22" s="36">
        <f t="shared" si="2"/>
        <v>105518</v>
      </c>
      <c r="L22" s="37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63259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/>
      <c r="AV22" s="35"/>
      <c r="AW22" s="35">
        <v>0</v>
      </c>
      <c r="AX22" s="38">
        <f t="shared" si="0"/>
        <v>63259</v>
      </c>
      <c r="AY22" s="40"/>
      <c r="AZ22" s="38">
        <v>42259</v>
      </c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DI22" s="109"/>
      <c r="DJ22" s="109"/>
    </row>
    <row r="23" spans="1:114" s="15" customFormat="1" x14ac:dyDescent="0.3">
      <c r="A23" s="5" t="s">
        <v>78</v>
      </c>
      <c r="B23" s="6" t="s">
        <v>116</v>
      </c>
      <c r="C23" s="35">
        <f t="shared" si="1"/>
        <v>188401</v>
      </c>
      <c r="D23" s="35">
        <v>16728</v>
      </c>
      <c r="E23" s="36">
        <v>925</v>
      </c>
      <c r="F23" s="36">
        <v>8595</v>
      </c>
      <c r="G23" s="36">
        <v>0</v>
      </c>
      <c r="H23" s="36">
        <v>42</v>
      </c>
      <c r="I23" s="36">
        <v>46</v>
      </c>
      <c r="J23" s="36">
        <v>14973</v>
      </c>
      <c r="K23" s="36">
        <f t="shared" si="2"/>
        <v>147092</v>
      </c>
      <c r="L23" s="37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14366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/>
      <c r="AV23" s="35"/>
      <c r="AW23" s="35">
        <v>0</v>
      </c>
      <c r="AX23" s="38">
        <f t="shared" si="0"/>
        <v>14366</v>
      </c>
      <c r="AY23" s="40"/>
      <c r="AZ23" s="38">
        <v>132726</v>
      </c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DI23" s="109"/>
      <c r="DJ23" s="109"/>
    </row>
    <row r="24" spans="1:114" s="15" customFormat="1" x14ac:dyDescent="0.3">
      <c r="A24" s="5" t="s">
        <v>79</v>
      </c>
      <c r="B24" s="6" t="s">
        <v>117</v>
      </c>
      <c r="C24" s="35">
        <f t="shared" si="1"/>
        <v>87652</v>
      </c>
      <c r="D24" s="35">
        <v>6443</v>
      </c>
      <c r="E24" s="36">
        <v>687</v>
      </c>
      <c r="F24" s="36">
        <v>1994</v>
      </c>
      <c r="G24" s="36">
        <v>0</v>
      </c>
      <c r="H24" s="36">
        <v>0</v>
      </c>
      <c r="I24" s="36">
        <v>1</v>
      </c>
      <c r="J24" s="36">
        <v>1210</v>
      </c>
      <c r="K24" s="36">
        <f t="shared" si="2"/>
        <v>77317</v>
      </c>
      <c r="L24" s="37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62097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/>
      <c r="AV24" s="35"/>
      <c r="AW24" s="35">
        <v>0</v>
      </c>
      <c r="AX24" s="38">
        <f t="shared" si="0"/>
        <v>62097</v>
      </c>
      <c r="AY24" s="40"/>
      <c r="AZ24" s="38">
        <v>15220</v>
      </c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DI24" s="109"/>
      <c r="DJ24" s="109"/>
    </row>
    <row r="25" spans="1:114" s="15" customFormat="1" x14ac:dyDescent="0.3">
      <c r="A25" s="5" t="s">
        <v>80</v>
      </c>
      <c r="B25" s="6" t="s">
        <v>118</v>
      </c>
      <c r="C25" s="35">
        <f t="shared" si="1"/>
        <v>65180</v>
      </c>
      <c r="D25" s="35">
        <v>0</v>
      </c>
      <c r="E25" s="36">
        <v>0</v>
      </c>
      <c r="F25" s="36">
        <v>1577</v>
      </c>
      <c r="G25" s="36">
        <v>0</v>
      </c>
      <c r="H25" s="36">
        <v>0</v>
      </c>
      <c r="I25" s="36">
        <v>4</v>
      </c>
      <c r="J25" s="36">
        <v>67</v>
      </c>
      <c r="K25" s="36">
        <f t="shared" si="2"/>
        <v>63532</v>
      </c>
      <c r="L25" s="37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61452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/>
      <c r="AV25" s="35"/>
      <c r="AW25" s="35">
        <v>0</v>
      </c>
      <c r="AX25" s="38">
        <f t="shared" si="0"/>
        <v>61452</v>
      </c>
      <c r="AY25" s="40"/>
      <c r="AZ25" s="38">
        <v>2080</v>
      </c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DI25" s="109"/>
      <c r="DJ25" s="109"/>
    </row>
    <row r="26" spans="1:114" s="15" customFormat="1" x14ac:dyDescent="0.3">
      <c r="A26" s="5" t="s">
        <v>81</v>
      </c>
      <c r="B26" s="6" t="s">
        <v>119</v>
      </c>
      <c r="C26" s="35">
        <f t="shared" si="1"/>
        <v>151408</v>
      </c>
      <c r="D26" s="35">
        <v>0</v>
      </c>
      <c r="E26" s="36">
        <v>0</v>
      </c>
      <c r="F26" s="36">
        <v>3254</v>
      </c>
      <c r="G26" s="36">
        <v>0</v>
      </c>
      <c r="H26" s="36">
        <v>0</v>
      </c>
      <c r="I26" s="36">
        <v>0</v>
      </c>
      <c r="J26" s="36">
        <v>17</v>
      </c>
      <c r="K26" s="36">
        <f t="shared" si="2"/>
        <v>148137</v>
      </c>
      <c r="L26" s="37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81473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/>
      <c r="AV26" s="35"/>
      <c r="AW26" s="35">
        <v>0</v>
      </c>
      <c r="AX26" s="38">
        <f t="shared" si="0"/>
        <v>81473</v>
      </c>
      <c r="AY26" s="40"/>
      <c r="AZ26" s="38">
        <v>66664</v>
      </c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DI26" s="109"/>
      <c r="DJ26" s="109"/>
    </row>
    <row r="27" spans="1:114" s="15" customFormat="1" x14ac:dyDescent="0.3">
      <c r="A27" s="5" t="s">
        <v>82</v>
      </c>
      <c r="B27" s="6" t="s">
        <v>120</v>
      </c>
      <c r="C27" s="35">
        <f t="shared" si="1"/>
        <v>69065</v>
      </c>
      <c r="D27" s="35">
        <v>0</v>
      </c>
      <c r="E27" s="36">
        <v>0</v>
      </c>
      <c r="F27" s="36">
        <v>173</v>
      </c>
      <c r="G27" s="36">
        <v>0</v>
      </c>
      <c r="H27" s="36">
        <v>0</v>
      </c>
      <c r="I27" s="36">
        <v>0</v>
      </c>
      <c r="J27" s="36">
        <v>0</v>
      </c>
      <c r="K27" s="36">
        <f t="shared" si="2"/>
        <v>68892</v>
      </c>
      <c r="L27" s="37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68892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/>
      <c r="AV27" s="35"/>
      <c r="AW27" s="35">
        <v>0</v>
      </c>
      <c r="AX27" s="38">
        <f t="shared" si="0"/>
        <v>68892</v>
      </c>
      <c r="AY27" s="40"/>
      <c r="AZ27" s="38">
        <v>0</v>
      </c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DI27" s="109"/>
      <c r="DJ27" s="109"/>
    </row>
    <row r="28" spans="1:114" s="15" customFormat="1" x14ac:dyDescent="0.3">
      <c r="A28" s="5" t="s">
        <v>83</v>
      </c>
      <c r="B28" s="6" t="s">
        <v>121</v>
      </c>
      <c r="C28" s="35">
        <f t="shared" si="1"/>
        <v>200411</v>
      </c>
      <c r="D28" s="35">
        <v>0</v>
      </c>
      <c r="E28" s="36">
        <v>0</v>
      </c>
      <c r="F28" s="36">
        <v>946</v>
      </c>
      <c r="G28" s="36">
        <v>0</v>
      </c>
      <c r="H28" s="36">
        <v>0</v>
      </c>
      <c r="I28" s="36">
        <v>0</v>
      </c>
      <c r="J28" s="36">
        <v>0</v>
      </c>
      <c r="K28" s="36">
        <f t="shared" si="2"/>
        <v>199465</v>
      </c>
      <c r="L28" s="37">
        <v>0</v>
      </c>
      <c r="M28" s="35">
        <v>0</v>
      </c>
      <c r="N28" s="35">
        <v>10</v>
      </c>
      <c r="O28" s="35">
        <v>0</v>
      </c>
      <c r="P28" s="35">
        <v>0</v>
      </c>
      <c r="Q28" s="35">
        <v>96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1</v>
      </c>
      <c r="AA28" s="35">
        <v>0</v>
      </c>
      <c r="AB28" s="35">
        <v>0</v>
      </c>
      <c r="AC28" s="35">
        <v>7</v>
      </c>
      <c r="AD28" s="35">
        <v>2571</v>
      </c>
      <c r="AE28" s="35">
        <v>213</v>
      </c>
      <c r="AF28" s="35">
        <v>191252</v>
      </c>
      <c r="AG28" s="35">
        <v>119</v>
      </c>
      <c r="AH28" s="35">
        <v>104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2</v>
      </c>
      <c r="AQ28" s="35">
        <v>0</v>
      </c>
      <c r="AR28" s="35">
        <v>0</v>
      </c>
      <c r="AS28" s="35">
        <v>0</v>
      </c>
      <c r="AT28" s="35">
        <v>0</v>
      </c>
      <c r="AU28" s="35"/>
      <c r="AV28" s="35"/>
      <c r="AW28" s="35">
        <v>0</v>
      </c>
      <c r="AX28" s="38">
        <f t="shared" si="0"/>
        <v>194375</v>
      </c>
      <c r="AY28" s="40"/>
      <c r="AZ28" s="38">
        <v>5090</v>
      </c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DI28" s="109"/>
      <c r="DJ28" s="109"/>
    </row>
    <row r="29" spans="1:114" s="15" customFormat="1" x14ac:dyDescent="0.3">
      <c r="A29" s="5" t="s">
        <v>84</v>
      </c>
      <c r="B29" s="6" t="s">
        <v>122</v>
      </c>
      <c r="C29" s="35">
        <f t="shared" si="1"/>
        <v>27991</v>
      </c>
      <c r="D29" s="35">
        <v>-323974</v>
      </c>
      <c r="E29" s="36">
        <v>0</v>
      </c>
      <c r="F29" s="36">
        <v>19</v>
      </c>
      <c r="G29" s="36">
        <v>0</v>
      </c>
      <c r="H29" s="36">
        <v>0</v>
      </c>
      <c r="I29" s="36">
        <v>0</v>
      </c>
      <c r="J29" s="36">
        <v>0</v>
      </c>
      <c r="K29" s="36">
        <f t="shared" si="2"/>
        <v>351946</v>
      </c>
      <c r="L29" s="37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351946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/>
      <c r="AV29" s="35"/>
      <c r="AW29" s="35">
        <v>0</v>
      </c>
      <c r="AX29" s="38">
        <f t="shared" si="0"/>
        <v>351946</v>
      </c>
      <c r="AY29" s="40"/>
      <c r="AZ29" s="38">
        <v>0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DI29" s="109"/>
      <c r="DJ29" s="109"/>
    </row>
    <row r="30" spans="1:114" s="15" customFormat="1" x14ac:dyDescent="0.3">
      <c r="A30" s="5" t="s">
        <v>85</v>
      </c>
      <c r="B30" s="6" t="s">
        <v>123</v>
      </c>
      <c r="C30" s="35">
        <f t="shared" si="1"/>
        <v>290871</v>
      </c>
      <c r="D30" s="35">
        <v>0</v>
      </c>
      <c r="E30" s="36">
        <v>-66623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f t="shared" si="2"/>
        <v>357494</v>
      </c>
      <c r="L30" s="37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1429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1470</v>
      </c>
      <c r="AH30" s="35">
        <v>323750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/>
      <c r="AV30" s="35"/>
      <c r="AW30" s="35">
        <v>0</v>
      </c>
      <c r="AX30" s="38">
        <f t="shared" si="0"/>
        <v>326649</v>
      </c>
      <c r="AY30" s="40"/>
      <c r="AZ30" s="38">
        <v>30845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DI30" s="109"/>
      <c r="DJ30" s="109"/>
    </row>
    <row r="31" spans="1:114" s="15" customFormat="1" x14ac:dyDescent="0.3">
      <c r="A31" s="5" t="s">
        <v>86</v>
      </c>
      <c r="B31" s="6" t="s">
        <v>124</v>
      </c>
      <c r="C31" s="35">
        <f t="shared" si="1"/>
        <v>300341</v>
      </c>
      <c r="D31" s="35">
        <v>0</v>
      </c>
      <c r="E31" s="36">
        <v>0</v>
      </c>
      <c r="F31" s="36">
        <v>440</v>
      </c>
      <c r="G31" s="36">
        <v>0</v>
      </c>
      <c r="H31" s="36">
        <v>0</v>
      </c>
      <c r="I31" s="36">
        <v>0</v>
      </c>
      <c r="J31" s="36">
        <v>0</v>
      </c>
      <c r="K31" s="36">
        <f t="shared" si="2"/>
        <v>299901</v>
      </c>
      <c r="L31" s="37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299127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/>
      <c r="AV31" s="35"/>
      <c r="AW31" s="35">
        <v>0</v>
      </c>
      <c r="AX31" s="38">
        <f t="shared" si="0"/>
        <v>299127</v>
      </c>
      <c r="AY31" s="40"/>
      <c r="AZ31" s="38">
        <v>774</v>
      </c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DI31" s="109"/>
      <c r="DJ31" s="109"/>
    </row>
    <row r="32" spans="1:114" s="15" customFormat="1" x14ac:dyDescent="0.3">
      <c r="A32" s="5" t="s">
        <v>87</v>
      </c>
      <c r="B32" s="6" t="s">
        <v>125</v>
      </c>
      <c r="C32" s="35">
        <f t="shared" si="1"/>
        <v>285027</v>
      </c>
      <c r="D32" s="35">
        <v>3</v>
      </c>
      <c r="E32" s="36">
        <v>0</v>
      </c>
      <c r="F32" s="36">
        <v>16277</v>
      </c>
      <c r="G32" s="36">
        <v>0</v>
      </c>
      <c r="H32" s="36">
        <v>0</v>
      </c>
      <c r="I32" s="36">
        <v>0</v>
      </c>
      <c r="J32" s="36">
        <v>78</v>
      </c>
      <c r="K32" s="36">
        <f t="shared" si="2"/>
        <v>268669</v>
      </c>
      <c r="L32" s="37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246267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/>
      <c r="AV32" s="35"/>
      <c r="AW32" s="35">
        <v>0</v>
      </c>
      <c r="AX32" s="38">
        <f t="shared" si="0"/>
        <v>246267</v>
      </c>
      <c r="AY32" s="40"/>
      <c r="AZ32" s="38">
        <v>22402</v>
      </c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DI32" s="109"/>
      <c r="DJ32" s="109"/>
    </row>
    <row r="33" spans="1:114" s="15" customFormat="1" x14ac:dyDescent="0.3">
      <c r="A33" s="5" t="s">
        <v>88</v>
      </c>
      <c r="B33" s="6" t="s">
        <v>126</v>
      </c>
      <c r="C33" s="35">
        <f t="shared" si="1"/>
        <v>109585</v>
      </c>
      <c r="D33" s="35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f t="shared" si="2"/>
        <v>109585</v>
      </c>
      <c r="L33" s="37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2182</v>
      </c>
      <c r="AI33" s="35">
        <v>0</v>
      </c>
      <c r="AJ33" s="35">
        <v>0</v>
      </c>
      <c r="AK33" s="35">
        <v>86708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/>
      <c r="AV33" s="35"/>
      <c r="AW33" s="35">
        <v>0</v>
      </c>
      <c r="AX33" s="38">
        <f t="shared" si="0"/>
        <v>88890</v>
      </c>
      <c r="AY33" s="40"/>
      <c r="AZ33" s="38">
        <v>20695</v>
      </c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DI33" s="109"/>
      <c r="DJ33" s="109"/>
    </row>
    <row r="34" spans="1:114" s="15" customFormat="1" x14ac:dyDescent="0.3">
      <c r="A34" s="5" t="s">
        <v>89</v>
      </c>
      <c r="B34" s="6" t="s">
        <v>127</v>
      </c>
      <c r="C34" s="35">
        <f t="shared" si="1"/>
        <v>187779</v>
      </c>
      <c r="D34" s="35">
        <v>0</v>
      </c>
      <c r="E34" s="36">
        <v>0</v>
      </c>
      <c r="F34" s="36">
        <v>33</v>
      </c>
      <c r="G34" s="36">
        <v>0</v>
      </c>
      <c r="H34" s="36">
        <v>0</v>
      </c>
      <c r="I34" s="36">
        <v>0</v>
      </c>
      <c r="J34" s="36">
        <v>0</v>
      </c>
      <c r="K34" s="36">
        <f t="shared" si="2"/>
        <v>187746</v>
      </c>
      <c r="L34" s="37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1036</v>
      </c>
      <c r="AI34" s="35">
        <v>0</v>
      </c>
      <c r="AJ34" s="35">
        <v>0</v>
      </c>
      <c r="AK34" s="35">
        <v>2300</v>
      </c>
      <c r="AL34" s="35">
        <v>184410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/>
      <c r="AV34" s="35"/>
      <c r="AW34" s="35">
        <v>0</v>
      </c>
      <c r="AX34" s="38">
        <f t="shared" si="0"/>
        <v>187746</v>
      </c>
      <c r="AY34" s="40"/>
      <c r="AZ34" s="38">
        <v>0</v>
      </c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DI34" s="109"/>
      <c r="DJ34" s="109"/>
    </row>
    <row r="35" spans="1:114" s="15" customFormat="1" x14ac:dyDescent="0.3">
      <c r="A35" s="5" t="s">
        <v>90</v>
      </c>
      <c r="B35" s="6" t="s">
        <v>128</v>
      </c>
      <c r="C35" s="35">
        <f t="shared" si="1"/>
        <v>310036</v>
      </c>
      <c r="D35" s="35">
        <v>0</v>
      </c>
      <c r="E35" s="36">
        <v>0</v>
      </c>
      <c r="F35" s="36">
        <v>166</v>
      </c>
      <c r="G35" s="36">
        <v>0</v>
      </c>
      <c r="H35" s="36">
        <v>0</v>
      </c>
      <c r="I35" s="36">
        <v>0</v>
      </c>
      <c r="J35" s="36">
        <v>0</v>
      </c>
      <c r="K35" s="36">
        <f t="shared" si="2"/>
        <v>309870</v>
      </c>
      <c r="L35" s="37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12</v>
      </c>
      <c r="AL35" s="35">
        <v>0</v>
      </c>
      <c r="AM35" s="35">
        <v>309778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/>
      <c r="AV35" s="35"/>
      <c r="AW35" s="35">
        <v>0</v>
      </c>
      <c r="AX35" s="38">
        <f t="shared" si="0"/>
        <v>309790</v>
      </c>
      <c r="AY35" s="40"/>
      <c r="AZ35" s="38">
        <v>80</v>
      </c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DI35" s="109"/>
      <c r="DJ35" s="109"/>
    </row>
    <row r="36" spans="1:114" s="15" customFormat="1" x14ac:dyDescent="0.3">
      <c r="A36" s="5" t="s">
        <v>91</v>
      </c>
      <c r="B36" s="6" t="s">
        <v>129</v>
      </c>
      <c r="C36" s="35">
        <f t="shared" si="1"/>
        <v>116732</v>
      </c>
      <c r="D36" s="35">
        <v>0</v>
      </c>
      <c r="E36" s="36">
        <v>0</v>
      </c>
      <c r="F36" s="36">
        <v>7</v>
      </c>
      <c r="G36" s="36">
        <v>0</v>
      </c>
      <c r="H36" s="36">
        <v>0</v>
      </c>
      <c r="I36" s="36">
        <v>0</v>
      </c>
      <c r="J36" s="36">
        <v>0</v>
      </c>
      <c r="K36" s="36">
        <f t="shared" si="2"/>
        <v>116725</v>
      </c>
      <c r="L36" s="37">
        <v>0</v>
      </c>
      <c r="M36" s="35">
        <v>0</v>
      </c>
      <c r="N36" s="35">
        <v>0</v>
      </c>
      <c r="O36" s="35">
        <v>0</v>
      </c>
      <c r="P36" s="35">
        <v>2241</v>
      </c>
      <c r="Q36" s="35">
        <v>0</v>
      </c>
      <c r="R36" s="35">
        <v>1191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7989</v>
      </c>
      <c r="AE36" s="35">
        <v>2052</v>
      </c>
      <c r="AF36" s="35">
        <v>1738</v>
      </c>
      <c r="AG36" s="35">
        <v>0</v>
      </c>
      <c r="AH36" s="35">
        <v>1616</v>
      </c>
      <c r="AI36" s="35">
        <v>0</v>
      </c>
      <c r="AJ36" s="35">
        <v>0</v>
      </c>
      <c r="AK36" s="35">
        <v>1</v>
      </c>
      <c r="AL36" s="35">
        <v>0</v>
      </c>
      <c r="AM36" s="35">
        <v>0</v>
      </c>
      <c r="AN36" s="35">
        <v>98229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/>
      <c r="AV36" s="35"/>
      <c r="AW36" s="35">
        <v>0</v>
      </c>
      <c r="AX36" s="38">
        <f t="shared" si="0"/>
        <v>115057</v>
      </c>
      <c r="AY36" s="40"/>
      <c r="AZ36" s="38">
        <v>1668</v>
      </c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DI36" s="109"/>
      <c r="DJ36" s="109"/>
    </row>
    <row r="37" spans="1:114" s="15" customFormat="1" x14ac:dyDescent="0.3">
      <c r="A37" s="5" t="s">
        <v>92</v>
      </c>
      <c r="B37" s="6" t="s">
        <v>130</v>
      </c>
      <c r="C37" s="35">
        <f t="shared" si="1"/>
        <v>175900</v>
      </c>
      <c r="D37" s="35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f t="shared" si="2"/>
        <v>175900</v>
      </c>
      <c r="L37" s="37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175900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/>
      <c r="AV37" s="35"/>
      <c r="AW37" s="35">
        <v>0</v>
      </c>
      <c r="AX37" s="38">
        <f t="shared" si="0"/>
        <v>175900</v>
      </c>
      <c r="AY37" s="40"/>
      <c r="AZ37" s="38">
        <v>0</v>
      </c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DI37" s="109"/>
      <c r="DJ37" s="109"/>
    </row>
    <row r="38" spans="1:114" s="15" customFormat="1" x14ac:dyDescent="0.3">
      <c r="A38" s="5" t="s">
        <v>93</v>
      </c>
      <c r="B38" s="6" t="s">
        <v>131</v>
      </c>
      <c r="C38" s="35">
        <f t="shared" si="1"/>
        <v>167362</v>
      </c>
      <c r="D38" s="35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f t="shared" si="2"/>
        <v>167362</v>
      </c>
      <c r="L38" s="37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166837</v>
      </c>
      <c r="AQ38" s="35">
        <v>0</v>
      </c>
      <c r="AR38" s="35">
        <v>0</v>
      </c>
      <c r="AS38" s="35">
        <v>0</v>
      </c>
      <c r="AT38" s="35">
        <v>0</v>
      </c>
      <c r="AU38" s="35"/>
      <c r="AV38" s="35"/>
      <c r="AW38" s="35">
        <v>0</v>
      </c>
      <c r="AX38" s="38">
        <f t="shared" si="0"/>
        <v>166837</v>
      </c>
      <c r="AY38" s="40"/>
      <c r="AZ38" s="38">
        <v>525</v>
      </c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DI38" s="109"/>
      <c r="DJ38" s="109"/>
    </row>
    <row r="39" spans="1:114" s="15" customFormat="1" x14ac:dyDescent="0.3">
      <c r="A39" s="5" t="s">
        <v>94</v>
      </c>
      <c r="B39" s="6" t="s">
        <v>132</v>
      </c>
      <c r="C39" s="35">
        <f t="shared" si="1"/>
        <v>98371</v>
      </c>
      <c r="D39" s="35">
        <v>0</v>
      </c>
      <c r="E39" s="36">
        <v>0</v>
      </c>
      <c r="F39" s="36">
        <v>0</v>
      </c>
      <c r="G39" s="36">
        <v>-200</v>
      </c>
      <c r="H39" s="36">
        <v>0</v>
      </c>
      <c r="I39" s="36">
        <v>0</v>
      </c>
      <c r="J39" s="36">
        <v>0</v>
      </c>
      <c r="K39" s="36">
        <f t="shared" si="2"/>
        <v>98571</v>
      </c>
      <c r="L39" s="37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98514</v>
      </c>
      <c r="AR39" s="35">
        <v>0</v>
      </c>
      <c r="AS39" s="35">
        <v>0</v>
      </c>
      <c r="AT39" s="35">
        <v>0</v>
      </c>
      <c r="AU39" s="35"/>
      <c r="AV39" s="35"/>
      <c r="AW39" s="35">
        <v>0</v>
      </c>
      <c r="AX39" s="38">
        <f t="shared" si="0"/>
        <v>98514</v>
      </c>
      <c r="AY39" s="40"/>
      <c r="AZ39" s="38">
        <v>57</v>
      </c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DI39" s="109"/>
      <c r="DJ39" s="109"/>
    </row>
    <row r="40" spans="1:114" s="15" customFormat="1" x14ac:dyDescent="0.3">
      <c r="A40" s="5" t="s">
        <v>95</v>
      </c>
      <c r="B40" s="6" t="s">
        <v>133</v>
      </c>
      <c r="C40" s="35">
        <f t="shared" si="1"/>
        <v>18875</v>
      </c>
      <c r="D40" s="35">
        <v>0</v>
      </c>
      <c r="E40" s="36">
        <v>0</v>
      </c>
      <c r="F40" s="36">
        <v>85</v>
      </c>
      <c r="G40" s="36">
        <v>0</v>
      </c>
      <c r="H40" s="36">
        <v>103</v>
      </c>
      <c r="I40" s="36">
        <v>0</v>
      </c>
      <c r="J40" s="36">
        <v>3</v>
      </c>
      <c r="K40" s="36">
        <f t="shared" si="2"/>
        <v>18684</v>
      </c>
      <c r="L40" s="37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18670</v>
      </c>
      <c r="AS40" s="35">
        <v>0</v>
      </c>
      <c r="AT40" s="35">
        <v>0</v>
      </c>
      <c r="AU40" s="35"/>
      <c r="AV40" s="35"/>
      <c r="AW40" s="35">
        <v>0</v>
      </c>
      <c r="AX40" s="38">
        <f t="shared" si="0"/>
        <v>18670</v>
      </c>
      <c r="AY40" s="40"/>
      <c r="AZ40" s="38">
        <v>14</v>
      </c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DI40" s="109"/>
      <c r="DJ40" s="109"/>
    </row>
    <row r="41" spans="1:114" s="15" customFormat="1" x14ac:dyDescent="0.3">
      <c r="A41" s="5" t="s">
        <v>96</v>
      </c>
      <c r="B41" s="6" t="s">
        <v>134</v>
      </c>
      <c r="C41" s="35">
        <f t="shared" si="1"/>
        <v>78642</v>
      </c>
      <c r="D41" s="35">
        <v>0</v>
      </c>
      <c r="E41" s="36">
        <v>0</v>
      </c>
      <c r="F41" s="36">
        <v>3010</v>
      </c>
      <c r="G41" s="36">
        <v>0</v>
      </c>
      <c r="H41" s="36">
        <v>0</v>
      </c>
      <c r="I41" s="36">
        <v>0</v>
      </c>
      <c r="J41" s="36">
        <v>0</v>
      </c>
      <c r="K41" s="36">
        <f t="shared" si="2"/>
        <v>75632</v>
      </c>
      <c r="L41" s="37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75632</v>
      </c>
      <c r="AT41" s="35">
        <v>0</v>
      </c>
      <c r="AU41" s="35"/>
      <c r="AV41" s="35"/>
      <c r="AW41" s="35">
        <v>0</v>
      </c>
      <c r="AX41" s="38">
        <f t="shared" si="0"/>
        <v>75632</v>
      </c>
      <c r="AY41" s="40"/>
      <c r="AZ41" s="38">
        <v>0</v>
      </c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DI41" s="109"/>
      <c r="DJ41" s="109"/>
    </row>
    <row r="42" spans="1:114" s="15" customFormat="1" x14ac:dyDescent="0.3">
      <c r="A42" s="5" t="s">
        <v>97</v>
      </c>
      <c r="B42" s="6" t="s">
        <v>135</v>
      </c>
      <c r="C42" s="35">
        <f t="shared" si="1"/>
        <v>3661</v>
      </c>
      <c r="D42" s="35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f t="shared" si="2"/>
        <v>3661</v>
      </c>
      <c r="L42" s="37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3661</v>
      </c>
      <c r="AU42" s="35"/>
      <c r="AV42" s="35"/>
      <c r="AW42" s="35">
        <v>0</v>
      </c>
      <c r="AX42" s="38">
        <f t="shared" si="0"/>
        <v>3661</v>
      </c>
      <c r="AY42" s="40"/>
      <c r="AZ42" s="38">
        <v>0</v>
      </c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DI42" s="109"/>
      <c r="DJ42" s="109"/>
    </row>
    <row r="43" spans="1:114" s="15" customFormat="1" x14ac:dyDescent="0.3">
      <c r="A43" s="5" t="s">
        <v>98</v>
      </c>
      <c r="B43" s="6" t="s">
        <v>136</v>
      </c>
      <c r="C43" s="35">
        <f t="shared" si="1"/>
        <v>0</v>
      </c>
      <c r="D43" s="35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f t="shared" si="2"/>
        <v>0</v>
      </c>
      <c r="L43" s="37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/>
      <c r="AV43" s="35"/>
      <c r="AW43" s="35">
        <v>0</v>
      </c>
      <c r="AX43" s="38">
        <f t="shared" si="0"/>
        <v>0</v>
      </c>
      <c r="AY43" s="40"/>
      <c r="AZ43" s="38">
        <v>0</v>
      </c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DI43" s="109"/>
      <c r="DJ43" s="109"/>
    </row>
    <row r="44" spans="1:114" s="15" customFormat="1" x14ac:dyDescent="0.3">
      <c r="A44" s="5" t="s">
        <v>99</v>
      </c>
      <c r="B44" s="6" t="s">
        <v>51</v>
      </c>
      <c r="C44" s="35">
        <f t="shared" si="1"/>
        <v>22174</v>
      </c>
      <c r="D44" s="35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f t="shared" si="2"/>
        <v>22174</v>
      </c>
      <c r="L44" s="37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/>
      <c r="AV44" s="35"/>
      <c r="AW44" s="35">
        <v>0</v>
      </c>
      <c r="AX44" s="38">
        <f t="shared" si="0"/>
        <v>0</v>
      </c>
      <c r="AY44" s="40"/>
      <c r="AZ44" s="38">
        <v>22174</v>
      </c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DI44" s="109"/>
      <c r="DJ44" s="109"/>
    </row>
    <row r="45" spans="1:114" s="15" customFormat="1" ht="12" thickBot="1" x14ac:dyDescent="0.35">
      <c r="A45" s="7" t="s">
        <v>100</v>
      </c>
      <c r="B45" s="8" t="s">
        <v>137</v>
      </c>
      <c r="C45" s="35">
        <f t="shared" si="1"/>
        <v>0</v>
      </c>
      <c r="D45" s="35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f t="shared" si="2"/>
        <v>0</v>
      </c>
      <c r="L45" s="37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/>
      <c r="AV45" s="35"/>
      <c r="AW45" s="35">
        <v>0</v>
      </c>
      <c r="AX45" s="38">
        <f t="shared" si="0"/>
        <v>0</v>
      </c>
      <c r="AY45" s="40"/>
      <c r="AZ45" s="38">
        <v>0</v>
      </c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DI45" s="109"/>
      <c r="DJ45" s="109"/>
    </row>
    <row r="46" spans="1:114" s="15" customFormat="1" ht="12.5" thickTop="1" thickBot="1" x14ac:dyDescent="0.35">
      <c r="A46" s="41"/>
      <c r="B46" s="42" t="s">
        <v>156</v>
      </c>
      <c r="C46" s="43">
        <f t="shared" ref="C46" si="3">SUM(C8:C45)</f>
        <v>5876655</v>
      </c>
      <c r="D46" s="43">
        <v>0</v>
      </c>
      <c r="E46" s="43">
        <v>0</v>
      </c>
      <c r="F46" s="43">
        <v>109183</v>
      </c>
      <c r="G46" s="43">
        <v>-3878</v>
      </c>
      <c r="H46" s="43">
        <v>17340</v>
      </c>
      <c r="I46" s="43">
        <v>998</v>
      </c>
      <c r="J46" s="43">
        <v>63353</v>
      </c>
      <c r="K46" s="44">
        <f t="shared" ref="K46" si="4">SUM(K8:K45)</f>
        <v>5689659</v>
      </c>
      <c r="L46" s="45">
        <v>546128</v>
      </c>
      <c r="M46" s="45">
        <v>109894</v>
      </c>
      <c r="N46" s="45">
        <v>33963</v>
      </c>
      <c r="O46" s="45">
        <v>28900</v>
      </c>
      <c r="P46" s="45">
        <v>49731</v>
      </c>
      <c r="Q46" s="45">
        <v>408005</v>
      </c>
      <c r="R46" s="45">
        <v>101946</v>
      </c>
      <c r="S46" s="45">
        <v>114</v>
      </c>
      <c r="T46" s="45">
        <v>78394</v>
      </c>
      <c r="U46" s="45">
        <v>98157</v>
      </c>
      <c r="V46" s="45">
        <v>129826</v>
      </c>
      <c r="W46" s="45">
        <v>10839</v>
      </c>
      <c r="X46" s="45">
        <v>28300</v>
      </c>
      <c r="Y46" s="45">
        <v>142228</v>
      </c>
      <c r="Z46" s="45">
        <v>63260</v>
      </c>
      <c r="AA46" s="45">
        <v>14366</v>
      </c>
      <c r="AB46" s="45">
        <v>62097</v>
      </c>
      <c r="AC46" s="45">
        <v>61459</v>
      </c>
      <c r="AD46" s="45">
        <v>92033</v>
      </c>
      <c r="AE46" s="45">
        <v>71157</v>
      </c>
      <c r="AF46" s="45">
        <v>192990</v>
      </c>
      <c r="AG46" s="45">
        <v>353535</v>
      </c>
      <c r="AH46" s="45">
        <v>328688</v>
      </c>
      <c r="AI46" s="45">
        <v>299127</v>
      </c>
      <c r="AJ46" s="45">
        <v>246267</v>
      </c>
      <c r="AK46" s="45">
        <v>89021</v>
      </c>
      <c r="AL46" s="45">
        <v>184410</v>
      </c>
      <c r="AM46" s="45">
        <v>309778</v>
      </c>
      <c r="AN46" s="45">
        <v>98229</v>
      </c>
      <c r="AO46" s="45">
        <v>175900</v>
      </c>
      <c r="AP46" s="45">
        <v>166839</v>
      </c>
      <c r="AQ46" s="45">
        <v>98514</v>
      </c>
      <c r="AR46" s="45">
        <v>18670</v>
      </c>
      <c r="AS46" s="45">
        <v>75632</v>
      </c>
      <c r="AT46" s="45">
        <v>3661</v>
      </c>
      <c r="AU46" s="45"/>
      <c r="AV46" s="45"/>
      <c r="AW46" s="45">
        <v>0</v>
      </c>
      <c r="AX46" s="45">
        <f t="shared" ref="AX46" si="5">SUM(AX8:AX45)</f>
        <v>4772058</v>
      </c>
      <c r="AY46" s="46"/>
      <c r="AZ46" s="44">
        <v>917601</v>
      </c>
      <c r="BA46" s="13"/>
      <c r="BB46" s="13"/>
      <c r="BC46" s="13"/>
      <c r="BD46" s="13"/>
      <c r="BE46" s="13"/>
      <c r="BF46" s="13"/>
      <c r="BG46" s="13"/>
      <c r="BH46" s="13"/>
      <c r="BI46" s="13"/>
      <c r="BJ46" s="47"/>
      <c r="BK46" s="47"/>
      <c r="BL46" s="47"/>
      <c r="DI46" s="109"/>
      <c r="DJ46" s="109"/>
    </row>
    <row r="47" spans="1:114" s="15" customFormat="1" ht="12.5" thickTop="1" thickBot="1" x14ac:dyDescent="0.3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9"/>
      <c r="BH47" s="49"/>
      <c r="BI47" s="47"/>
      <c r="BJ47" s="47"/>
      <c r="BK47" s="47"/>
      <c r="BL47" s="47"/>
      <c r="DI47" s="109"/>
      <c r="DJ47" s="109"/>
    </row>
    <row r="48" spans="1:114" s="15" customFormat="1" ht="12.5" thickTop="1" thickBot="1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7" t="s">
        <v>138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9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6"/>
      <c r="BK48" s="13"/>
      <c r="BL48" s="13"/>
      <c r="DI48" s="109"/>
      <c r="DJ48" s="109"/>
    </row>
    <row r="49" spans="1:114" s="15" customFormat="1" ht="116" thickTop="1" thickBot="1" x14ac:dyDescent="0.35">
      <c r="A49" s="112" t="s">
        <v>139</v>
      </c>
      <c r="B49" s="113"/>
      <c r="C49" s="20" t="s">
        <v>140</v>
      </c>
      <c r="D49" s="20" t="s">
        <v>7</v>
      </c>
      <c r="E49" s="20" t="s">
        <v>8</v>
      </c>
      <c r="F49" s="20" t="s">
        <v>9</v>
      </c>
      <c r="G49" s="20" t="s">
        <v>10</v>
      </c>
      <c r="H49" s="20" t="s">
        <v>11</v>
      </c>
      <c r="I49" s="20" t="s">
        <v>12</v>
      </c>
      <c r="J49" s="21" t="s">
        <v>13</v>
      </c>
      <c r="K49" s="22" t="s">
        <v>14</v>
      </c>
      <c r="L49" s="1" t="s">
        <v>15</v>
      </c>
      <c r="M49" s="2" t="s">
        <v>16</v>
      </c>
      <c r="N49" s="2" t="s">
        <v>17</v>
      </c>
      <c r="O49" s="2" t="s">
        <v>18</v>
      </c>
      <c r="P49" s="2" t="s">
        <v>19</v>
      </c>
      <c r="Q49" s="2" t="s">
        <v>20</v>
      </c>
      <c r="R49" s="2" t="s">
        <v>21</v>
      </c>
      <c r="S49" s="2" t="s">
        <v>22</v>
      </c>
      <c r="T49" s="2" t="s">
        <v>23</v>
      </c>
      <c r="U49" s="2" t="s">
        <v>24</v>
      </c>
      <c r="V49" s="2" t="s">
        <v>25</v>
      </c>
      <c r="W49" s="2" t="s">
        <v>26</v>
      </c>
      <c r="X49" s="2" t="s">
        <v>27</v>
      </c>
      <c r="Y49" s="2" t="s">
        <v>28</v>
      </c>
      <c r="Z49" s="2" t="s">
        <v>29</v>
      </c>
      <c r="AA49" s="2" t="s">
        <v>30</v>
      </c>
      <c r="AB49" s="2" t="s">
        <v>31</v>
      </c>
      <c r="AC49" s="2" t="s">
        <v>32</v>
      </c>
      <c r="AD49" s="2" t="s">
        <v>33</v>
      </c>
      <c r="AE49" s="2" t="s">
        <v>34</v>
      </c>
      <c r="AF49" s="2" t="s">
        <v>35</v>
      </c>
      <c r="AG49" s="2" t="s">
        <v>36</v>
      </c>
      <c r="AH49" s="2" t="s">
        <v>37</v>
      </c>
      <c r="AI49" s="2" t="s">
        <v>38</v>
      </c>
      <c r="AJ49" s="2" t="s">
        <v>39</v>
      </c>
      <c r="AK49" s="2" t="s">
        <v>40</v>
      </c>
      <c r="AL49" s="2" t="s">
        <v>41</v>
      </c>
      <c r="AM49" s="2" t="s">
        <v>42</v>
      </c>
      <c r="AN49" s="2" t="s">
        <v>43</v>
      </c>
      <c r="AO49" s="2" t="s">
        <v>44</v>
      </c>
      <c r="AP49" s="2" t="s">
        <v>45</v>
      </c>
      <c r="AQ49" s="2" t="s">
        <v>46</v>
      </c>
      <c r="AR49" s="2" t="s">
        <v>47</v>
      </c>
      <c r="AS49" s="2" t="s">
        <v>48</v>
      </c>
      <c r="AT49" s="2" t="s">
        <v>49</v>
      </c>
      <c r="AU49" s="2" t="s">
        <v>50</v>
      </c>
      <c r="AV49" s="2" t="s">
        <v>51</v>
      </c>
      <c r="AW49" s="2" t="s">
        <v>52</v>
      </c>
      <c r="AX49" s="22" t="s">
        <v>53</v>
      </c>
      <c r="AY49" s="24" t="s">
        <v>141</v>
      </c>
      <c r="AZ49" s="23" t="s">
        <v>142</v>
      </c>
      <c r="BA49" s="50" t="s">
        <v>143</v>
      </c>
      <c r="BB49" s="51"/>
      <c r="BC49" s="52"/>
      <c r="BD49" s="53"/>
      <c r="BE49" s="53"/>
      <c r="BF49" s="53"/>
      <c r="BG49" s="54" t="s">
        <v>144</v>
      </c>
      <c r="BH49" s="20" t="s">
        <v>145</v>
      </c>
      <c r="BI49" s="22" t="s">
        <v>146</v>
      </c>
      <c r="BJ49" s="13"/>
      <c r="BK49" s="13"/>
      <c r="BL49" s="13"/>
      <c r="DI49" s="109"/>
      <c r="DJ49" s="109"/>
    </row>
    <row r="50" spans="1:114" s="15" customFormat="1" ht="15" customHeight="1" thickTop="1" x14ac:dyDescent="0.3">
      <c r="A50" s="114"/>
      <c r="B50" s="115"/>
      <c r="C50" s="25"/>
      <c r="D50" s="26"/>
      <c r="E50" s="26"/>
      <c r="F50" s="26"/>
      <c r="G50" s="26"/>
      <c r="H50" s="26"/>
      <c r="I50" s="26"/>
      <c r="J50" s="26"/>
      <c r="K50" s="26"/>
      <c r="L50" s="27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55"/>
      <c r="AY50" s="56"/>
      <c r="AZ50" s="57"/>
      <c r="BA50" s="58" t="s">
        <v>147</v>
      </c>
      <c r="BB50" s="59" t="s">
        <v>148</v>
      </c>
      <c r="BC50" s="60"/>
      <c r="BD50" s="61"/>
      <c r="BE50" s="62" t="s">
        <v>149</v>
      </c>
      <c r="BF50" s="63" t="s">
        <v>150</v>
      </c>
      <c r="BG50" s="26"/>
      <c r="BH50" s="64"/>
      <c r="BI50" s="28"/>
      <c r="BJ50" s="13"/>
      <c r="BK50" s="13"/>
      <c r="BL50" s="13"/>
      <c r="DI50" s="109"/>
      <c r="DJ50" s="109"/>
    </row>
    <row r="51" spans="1:114" s="15" customFormat="1" ht="15" customHeight="1" thickBot="1" x14ac:dyDescent="0.35">
      <c r="A51" s="116"/>
      <c r="B51" s="117"/>
      <c r="C51" s="31"/>
      <c r="D51" s="32"/>
      <c r="E51" s="32"/>
      <c r="F51" s="32"/>
      <c r="G51" s="32"/>
      <c r="H51" s="32"/>
      <c r="I51" s="32"/>
      <c r="J51" s="32"/>
      <c r="K51" s="32"/>
      <c r="L51" s="33" t="s">
        <v>63</v>
      </c>
      <c r="M51" s="31" t="s">
        <v>64</v>
      </c>
      <c r="N51" s="31" t="s">
        <v>65</v>
      </c>
      <c r="O51" s="31" t="s">
        <v>66</v>
      </c>
      <c r="P51" s="31" t="s">
        <v>67</v>
      </c>
      <c r="Q51" s="31" t="s">
        <v>68</v>
      </c>
      <c r="R51" s="31" t="s">
        <v>69</v>
      </c>
      <c r="S51" s="31" t="s">
        <v>70</v>
      </c>
      <c r="T51" s="31" t="s">
        <v>71</v>
      </c>
      <c r="U51" s="31" t="s">
        <v>72</v>
      </c>
      <c r="V51" s="31" t="s">
        <v>73</v>
      </c>
      <c r="W51" s="31" t="s">
        <v>74</v>
      </c>
      <c r="X51" s="31" t="s">
        <v>75</v>
      </c>
      <c r="Y51" s="31" t="s">
        <v>76</v>
      </c>
      <c r="Z51" s="31" t="s">
        <v>77</v>
      </c>
      <c r="AA51" s="31" t="s">
        <v>78</v>
      </c>
      <c r="AB51" s="31" t="s">
        <v>79</v>
      </c>
      <c r="AC51" s="31" t="s">
        <v>80</v>
      </c>
      <c r="AD51" s="31" t="s">
        <v>81</v>
      </c>
      <c r="AE51" s="31" t="s">
        <v>82</v>
      </c>
      <c r="AF51" s="31" t="s">
        <v>83</v>
      </c>
      <c r="AG51" s="31" t="s">
        <v>84</v>
      </c>
      <c r="AH51" s="31" t="s">
        <v>85</v>
      </c>
      <c r="AI51" s="31" t="s">
        <v>86</v>
      </c>
      <c r="AJ51" s="31" t="s">
        <v>87</v>
      </c>
      <c r="AK51" s="31" t="s">
        <v>88</v>
      </c>
      <c r="AL51" s="31" t="s">
        <v>89</v>
      </c>
      <c r="AM51" s="31" t="s">
        <v>90</v>
      </c>
      <c r="AN51" s="31" t="s">
        <v>91</v>
      </c>
      <c r="AO51" s="31" t="s">
        <v>92</v>
      </c>
      <c r="AP51" s="31" t="s">
        <v>93</v>
      </c>
      <c r="AQ51" s="31" t="s">
        <v>94</v>
      </c>
      <c r="AR51" s="31" t="s">
        <v>95</v>
      </c>
      <c r="AS51" s="31" t="s">
        <v>96</v>
      </c>
      <c r="AT51" s="31" t="s">
        <v>97</v>
      </c>
      <c r="AU51" s="31" t="s">
        <v>98</v>
      </c>
      <c r="AV51" s="31" t="s">
        <v>99</v>
      </c>
      <c r="AW51" s="31" t="s">
        <v>100</v>
      </c>
      <c r="AX51" s="65"/>
      <c r="AY51" s="66"/>
      <c r="AZ51" s="67"/>
      <c r="BA51" s="68" t="s">
        <v>151</v>
      </c>
      <c r="BB51" s="69" t="s">
        <v>152</v>
      </c>
      <c r="BC51" s="70" t="s">
        <v>153</v>
      </c>
      <c r="BD51" s="71" t="s">
        <v>154</v>
      </c>
      <c r="BE51" s="72" t="s">
        <v>155</v>
      </c>
      <c r="BF51" s="72"/>
      <c r="BG51" s="67"/>
      <c r="BH51" s="73"/>
      <c r="BI51" s="66"/>
      <c r="BJ51" s="13"/>
      <c r="BK51" s="13"/>
      <c r="BL51" s="13"/>
      <c r="DI51" s="109"/>
      <c r="DJ51" s="109"/>
    </row>
    <row r="52" spans="1:114" s="15" customFormat="1" ht="12" thickTop="1" x14ac:dyDescent="0.3">
      <c r="A52" s="5" t="s">
        <v>63</v>
      </c>
      <c r="B52" s="9" t="s">
        <v>101</v>
      </c>
      <c r="C52" s="35">
        <f>+AX52+AY52+AZ52+BA52+BG52+BH52+BI52</f>
        <v>641167</v>
      </c>
      <c r="D52" s="110"/>
      <c r="E52" s="110"/>
      <c r="F52" s="110"/>
      <c r="G52" s="110"/>
      <c r="H52" s="110"/>
      <c r="I52" s="110"/>
      <c r="J52" s="111"/>
      <c r="K52" s="110"/>
      <c r="L52" s="37">
        <v>103562</v>
      </c>
      <c r="M52" s="35">
        <v>37832</v>
      </c>
      <c r="N52" s="35">
        <v>211</v>
      </c>
      <c r="O52" s="35">
        <v>0</v>
      </c>
      <c r="P52" s="35">
        <v>0</v>
      </c>
      <c r="Q52" s="35">
        <v>107522</v>
      </c>
      <c r="R52" s="35">
        <v>5905</v>
      </c>
      <c r="S52" s="35">
        <v>0</v>
      </c>
      <c r="T52" s="35">
        <v>231</v>
      </c>
      <c r="U52" s="35">
        <v>0</v>
      </c>
      <c r="V52" s="35">
        <v>87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38061</v>
      </c>
      <c r="AJ52" s="35">
        <v>0</v>
      </c>
      <c r="AK52" s="35">
        <v>0</v>
      </c>
      <c r="AL52" s="35">
        <v>0</v>
      </c>
      <c r="AM52" s="35">
        <v>3</v>
      </c>
      <c r="AN52" s="35">
        <v>0</v>
      </c>
      <c r="AO52" s="35">
        <v>0</v>
      </c>
      <c r="AP52" s="35">
        <v>8</v>
      </c>
      <c r="AQ52" s="35">
        <v>0</v>
      </c>
      <c r="AR52" s="35">
        <v>0</v>
      </c>
      <c r="AS52" s="35">
        <v>0</v>
      </c>
      <c r="AT52" s="35">
        <v>0</v>
      </c>
      <c r="AU52" s="35"/>
      <c r="AV52" s="35"/>
      <c r="AW52" s="35">
        <v>0</v>
      </c>
      <c r="AX52" s="75">
        <f>+SUM(L52:AW52)</f>
        <v>293422</v>
      </c>
      <c r="AY52" s="56"/>
      <c r="AZ52" s="38">
        <v>42592</v>
      </c>
      <c r="BA52" s="76">
        <f t="shared" ref="BA52:BA89" si="6">BB52+BE52+BF52</f>
        <v>295942</v>
      </c>
      <c r="BB52" s="37">
        <f t="shared" ref="BB52:BB89" si="7">SUM(BC52:BD52)</f>
        <v>295942</v>
      </c>
      <c r="BC52" s="74">
        <v>112094</v>
      </c>
      <c r="BD52" s="36">
        <v>183848</v>
      </c>
      <c r="BE52" s="77">
        <v>0</v>
      </c>
      <c r="BF52" s="77">
        <v>0</v>
      </c>
      <c r="BG52" s="36">
        <v>0</v>
      </c>
      <c r="BH52" s="78">
        <v>9211</v>
      </c>
      <c r="BI52" s="56"/>
      <c r="BJ52" s="13"/>
      <c r="BK52" s="13"/>
      <c r="BL52" s="13"/>
      <c r="DI52" s="109"/>
      <c r="DJ52" s="109"/>
    </row>
    <row r="53" spans="1:114" s="15" customFormat="1" x14ac:dyDescent="0.3">
      <c r="A53" s="5" t="s">
        <v>64</v>
      </c>
      <c r="B53" s="9" t="s">
        <v>102</v>
      </c>
      <c r="C53" s="35">
        <f t="shared" ref="C53:C89" si="8">+AX53+AY53+AZ53+BA53+BG53+BH53+BI53</f>
        <v>126321</v>
      </c>
      <c r="D53" s="110"/>
      <c r="E53" s="110"/>
      <c r="F53" s="110"/>
      <c r="G53" s="110"/>
      <c r="H53" s="110"/>
      <c r="I53" s="110"/>
      <c r="J53" s="110"/>
      <c r="K53" s="110"/>
      <c r="L53" s="37">
        <v>427</v>
      </c>
      <c r="M53" s="35">
        <v>1854</v>
      </c>
      <c r="N53" s="35">
        <v>0</v>
      </c>
      <c r="O53" s="35">
        <v>0</v>
      </c>
      <c r="P53" s="35">
        <v>0</v>
      </c>
      <c r="Q53" s="35">
        <v>34310</v>
      </c>
      <c r="R53" s="35">
        <v>0</v>
      </c>
      <c r="S53" s="35">
        <v>0</v>
      </c>
      <c r="T53" s="35">
        <v>4</v>
      </c>
      <c r="U53" s="35">
        <v>0</v>
      </c>
      <c r="V53" s="35">
        <v>0</v>
      </c>
      <c r="W53" s="35">
        <v>16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40267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/>
      <c r="AV53" s="35"/>
      <c r="AW53" s="35">
        <v>0</v>
      </c>
      <c r="AX53" s="75">
        <f t="shared" ref="AX53:AX89" si="9">+SUM(L53:AW53)</f>
        <v>76878</v>
      </c>
      <c r="AY53" s="56"/>
      <c r="AZ53" s="38">
        <v>1216</v>
      </c>
      <c r="BA53" s="76">
        <f t="shared" si="6"/>
        <v>41096</v>
      </c>
      <c r="BB53" s="37">
        <f t="shared" si="7"/>
        <v>41096</v>
      </c>
      <c r="BC53" s="74">
        <v>9729</v>
      </c>
      <c r="BD53" s="36">
        <v>31367</v>
      </c>
      <c r="BE53" s="77">
        <v>0</v>
      </c>
      <c r="BF53" s="77">
        <v>0</v>
      </c>
      <c r="BG53" s="36">
        <v>2756</v>
      </c>
      <c r="BH53" s="78">
        <v>4375</v>
      </c>
      <c r="BI53" s="56"/>
      <c r="BJ53" s="13"/>
      <c r="BK53" s="13"/>
      <c r="BL53" s="13"/>
      <c r="DI53" s="109"/>
      <c r="DJ53" s="109"/>
    </row>
    <row r="54" spans="1:114" s="15" customFormat="1" x14ac:dyDescent="0.3">
      <c r="A54" s="5" t="s">
        <v>65</v>
      </c>
      <c r="B54" s="9" t="s">
        <v>103</v>
      </c>
      <c r="C54" s="35">
        <f t="shared" si="8"/>
        <v>39689</v>
      </c>
      <c r="D54" s="110"/>
      <c r="E54" s="110"/>
      <c r="F54" s="110"/>
      <c r="G54" s="110"/>
      <c r="H54" s="110"/>
      <c r="I54" s="110"/>
      <c r="J54" s="110"/>
      <c r="K54" s="110"/>
      <c r="L54" s="37">
        <v>0</v>
      </c>
      <c r="M54" s="35">
        <v>93</v>
      </c>
      <c r="N54" s="35">
        <v>423</v>
      </c>
      <c r="O54" s="35">
        <v>0</v>
      </c>
      <c r="P54" s="35">
        <v>0</v>
      </c>
      <c r="Q54" s="35">
        <v>349</v>
      </c>
      <c r="R54" s="35">
        <v>271</v>
      </c>
      <c r="S54" s="35">
        <v>0</v>
      </c>
      <c r="T54" s="35">
        <v>0</v>
      </c>
      <c r="U54" s="35">
        <v>10643</v>
      </c>
      <c r="V54" s="35">
        <v>2</v>
      </c>
      <c r="W54" s="35">
        <v>33</v>
      </c>
      <c r="X54" s="35">
        <v>0</v>
      </c>
      <c r="Y54" s="35">
        <v>0</v>
      </c>
      <c r="Z54" s="35">
        <v>29</v>
      </c>
      <c r="AA54" s="35">
        <v>0</v>
      </c>
      <c r="AB54" s="35">
        <v>405</v>
      </c>
      <c r="AC54" s="35">
        <v>0</v>
      </c>
      <c r="AD54" s="35">
        <v>0</v>
      </c>
      <c r="AE54" s="35">
        <v>0</v>
      </c>
      <c r="AF54" s="35">
        <v>592</v>
      </c>
      <c r="AG54" s="35">
        <v>0</v>
      </c>
      <c r="AH54" s="35">
        <v>0</v>
      </c>
      <c r="AI54" s="35">
        <v>548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/>
      <c r="AV54" s="35"/>
      <c r="AW54" s="35">
        <v>0</v>
      </c>
      <c r="AX54" s="75">
        <f t="shared" si="9"/>
        <v>13388</v>
      </c>
      <c r="AY54" s="56"/>
      <c r="AZ54" s="38">
        <v>139</v>
      </c>
      <c r="BA54" s="76">
        <f t="shared" si="6"/>
        <v>23630</v>
      </c>
      <c r="BB54" s="37">
        <f t="shared" si="7"/>
        <v>23630</v>
      </c>
      <c r="BC54" s="74">
        <v>1981</v>
      </c>
      <c r="BD54" s="36">
        <v>21649</v>
      </c>
      <c r="BE54" s="77">
        <v>0</v>
      </c>
      <c r="BF54" s="77">
        <v>0</v>
      </c>
      <c r="BG54" s="36">
        <v>0</v>
      </c>
      <c r="BH54" s="78">
        <v>2532</v>
      </c>
      <c r="BI54" s="56"/>
      <c r="BJ54" s="13"/>
      <c r="BK54" s="13"/>
      <c r="BL54" s="13"/>
      <c r="DI54" s="109"/>
      <c r="DJ54" s="109"/>
    </row>
    <row r="55" spans="1:114" s="15" customFormat="1" x14ac:dyDescent="0.3">
      <c r="A55" s="5" t="s">
        <v>66</v>
      </c>
      <c r="B55" s="9" t="s">
        <v>104</v>
      </c>
      <c r="C55" s="35">
        <f t="shared" si="8"/>
        <v>34578</v>
      </c>
      <c r="D55" s="110"/>
      <c r="E55" s="110"/>
      <c r="F55" s="110"/>
      <c r="G55" s="110"/>
      <c r="H55" s="110"/>
      <c r="I55" s="110"/>
      <c r="J55" s="110"/>
      <c r="K55" s="110"/>
      <c r="L55" s="37">
        <v>0</v>
      </c>
      <c r="M55" s="35">
        <v>0</v>
      </c>
      <c r="N55" s="35">
        <v>0</v>
      </c>
      <c r="O55" s="35">
        <v>0</v>
      </c>
      <c r="P55" s="35">
        <v>0</v>
      </c>
      <c r="Q55" s="35">
        <v>24371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5570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/>
      <c r="AV55" s="35"/>
      <c r="AW55" s="35">
        <v>0</v>
      </c>
      <c r="AX55" s="75">
        <f t="shared" si="9"/>
        <v>29941</v>
      </c>
      <c r="AY55" s="56"/>
      <c r="AZ55" s="38">
        <v>0</v>
      </c>
      <c r="BA55" s="76">
        <f t="shared" si="6"/>
        <v>4637</v>
      </c>
      <c r="BB55" s="37">
        <f t="shared" si="7"/>
        <v>4637</v>
      </c>
      <c r="BC55" s="74">
        <v>1142</v>
      </c>
      <c r="BD55" s="36">
        <v>3495</v>
      </c>
      <c r="BE55" s="77">
        <v>0</v>
      </c>
      <c r="BF55" s="77">
        <v>0</v>
      </c>
      <c r="BG55" s="36">
        <v>0</v>
      </c>
      <c r="BH55" s="78">
        <v>0</v>
      </c>
      <c r="BI55" s="56"/>
      <c r="BJ55" s="13"/>
      <c r="BK55" s="13"/>
      <c r="BL55" s="13"/>
      <c r="DI55" s="109"/>
      <c r="DJ55" s="109"/>
    </row>
    <row r="56" spans="1:114" s="15" customFormat="1" x14ac:dyDescent="0.3">
      <c r="A56" s="5" t="s">
        <v>67</v>
      </c>
      <c r="B56" s="9" t="s">
        <v>105</v>
      </c>
      <c r="C56" s="35">
        <f t="shared" si="8"/>
        <v>79244</v>
      </c>
      <c r="D56" s="110"/>
      <c r="E56" s="110"/>
      <c r="F56" s="110"/>
      <c r="G56" s="110"/>
      <c r="H56" s="110"/>
      <c r="I56" s="110"/>
      <c r="J56" s="110"/>
      <c r="K56" s="110"/>
      <c r="L56" s="37">
        <v>0</v>
      </c>
      <c r="M56" s="35">
        <v>0</v>
      </c>
      <c r="N56" s="35">
        <v>0</v>
      </c>
      <c r="O56" s="35">
        <v>0</v>
      </c>
      <c r="P56" s="35">
        <v>1829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2912</v>
      </c>
      <c r="Z56" s="35">
        <v>1131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25512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/>
      <c r="AV56" s="35"/>
      <c r="AW56" s="35">
        <v>0</v>
      </c>
      <c r="AX56" s="75">
        <f t="shared" si="9"/>
        <v>31384</v>
      </c>
      <c r="AY56" s="56"/>
      <c r="AZ56" s="38">
        <v>44551</v>
      </c>
      <c r="BA56" s="76">
        <f t="shared" si="6"/>
        <v>488</v>
      </c>
      <c r="BB56" s="37">
        <f t="shared" si="7"/>
        <v>488</v>
      </c>
      <c r="BC56" s="74">
        <v>0</v>
      </c>
      <c r="BD56" s="36">
        <v>488</v>
      </c>
      <c r="BE56" s="77">
        <v>0</v>
      </c>
      <c r="BF56" s="77">
        <v>0</v>
      </c>
      <c r="BG56" s="36">
        <v>0</v>
      </c>
      <c r="BH56" s="78">
        <v>2821</v>
      </c>
      <c r="BI56" s="56"/>
      <c r="BJ56" s="13"/>
      <c r="BK56" s="13"/>
      <c r="BL56" s="13"/>
      <c r="DI56" s="109"/>
      <c r="DJ56" s="109"/>
    </row>
    <row r="57" spans="1:114" s="15" customFormat="1" x14ac:dyDescent="0.3">
      <c r="A57" s="5" t="s">
        <v>68</v>
      </c>
      <c r="B57" s="9" t="s">
        <v>106</v>
      </c>
      <c r="C57" s="35">
        <f t="shared" si="8"/>
        <v>555867</v>
      </c>
      <c r="D57" s="110"/>
      <c r="E57" s="110"/>
      <c r="F57" s="110"/>
      <c r="G57" s="110"/>
      <c r="H57" s="110"/>
      <c r="I57" s="110"/>
      <c r="J57" s="111"/>
      <c r="K57" s="110"/>
      <c r="L57" s="37">
        <v>0</v>
      </c>
      <c r="M57" s="35">
        <v>11478</v>
      </c>
      <c r="N57" s="35">
        <v>0</v>
      </c>
      <c r="O57" s="35">
        <v>2122</v>
      </c>
      <c r="P57" s="35">
        <v>0</v>
      </c>
      <c r="Q57" s="35">
        <v>100594</v>
      </c>
      <c r="R57" s="35">
        <v>13631</v>
      </c>
      <c r="S57" s="35">
        <v>0</v>
      </c>
      <c r="T57" s="35">
        <v>103</v>
      </c>
      <c r="U57" s="35">
        <v>0</v>
      </c>
      <c r="V57" s="35">
        <v>3805</v>
      </c>
      <c r="W57" s="35">
        <v>2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70429</v>
      </c>
      <c r="AJ57" s="35">
        <v>0</v>
      </c>
      <c r="AK57" s="35">
        <v>0</v>
      </c>
      <c r="AL57" s="35">
        <v>0</v>
      </c>
      <c r="AM57" s="35">
        <v>1</v>
      </c>
      <c r="AN57" s="35">
        <v>105</v>
      </c>
      <c r="AO57" s="35">
        <v>0</v>
      </c>
      <c r="AP57" s="35">
        <v>27</v>
      </c>
      <c r="AQ57" s="35">
        <v>2</v>
      </c>
      <c r="AR57" s="35">
        <v>0</v>
      </c>
      <c r="AS57" s="35">
        <v>0</v>
      </c>
      <c r="AT57" s="35">
        <v>0</v>
      </c>
      <c r="AU57" s="35"/>
      <c r="AV57" s="35"/>
      <c r="AW57" s="35">
        <v>0</v>
      </c>
      <c r="AX57" s="75">
        <f t="shared" si="9"/>
        <v>202299</v>
      </c>
      <c r="AY57" s="56"/>
      <c r="AZ57" s="38">
        <v>21768</v>
      </c>
      <c r="BA57" s="76">
        <f t="shared" si="6"/>
        <v>262417</v>
      </c>
      <c r="BB57" s="37">
        <f t="shared" si="7"/>
        <v>262417</v>
      </c>
      <c r="BC57" s="74">
        <v>36449</v>
      </c>
      <c r="BD57" s="36">
        <v>225968</v>
      </c>
      <c r="BE57" s="77">
        <v>0</v>
      </c>
      <c r="BF57" s="77">
        <v>0</v>
      </c>
      <c r="BG57" s="36">
        <v>0</v>
      </c>
      <c r="BH57" s="78">
        <v>69383</v>
      </c>
      <c r="BI57" s="56"/>
      <c r="BJ57" s="13"/>
      <c r="BK57" s="13"/>
      <c r="BL57" s="13"/>
      <c r="DI57" s="109"/>
      <c r="DJ57" s="109"/>
    </row>
    <row r="58" spans="1:114" s="15" customFormat="1" x14ac:dyDescent="0.3">
      <c r="A58" s="5" t="s">
        <v>69</v>
      </c>
      <c r="B58" s="9" t="s">
        <v>107</v>
      </c>
      <c r="C58" s="35">
        <f t="shared" si="8"/>
        <v>128783</v>
      </c>
      <c r="D58" s="110"/>
      <c r="E58" s="110"/>
      <c r="F58" s="110"/>
      <c r="G58" s="110"/>
      <c r="H58" s="110"/>
      <c r="I58" s="110"/>
      <c r="J58" s="110"/>
      <c r="K58" s="110"/>
      <c r="L58" s="37">
        <v>0</v>
      </c>
      <c r="M58" s="35">
        <v>0</v>
      </c>
      <c r="N58" s="35">
        <v>0</v>
      </c>
      <c r="O58" s="35">
        <v>0</v>
      </c>
      <c r="P58" s="35">
        <v>24</v>
      </c>
      <c r="Q58" s="35">
        <v>432</v>
      </c>
      <c r="R58" s="35">
        <v>12937</v>
      </c>
      <c r="S58" s="35">
        <v>0</v>
      </c>
      <c r="T58" s="35">
        <v>30</v>
      </c>
      <c r="U58" s="35">
        <v>84</v>
      </c>
      <c r="V58" s="35">
        <v>15</v>
      </c>
      <c r="W58" s="35">
        <v>8</v>
      </c>
      <c r="X58" s="35">
        <v>1</v>
      </c>
      <c r="Y58" s="35">
        <v>1</v>
      </c>
      <c r="Z58" s="35">
        <v>11</v>
      </c>
      <c r="AA58" s="35">
        <v>4</v>
      </c>
      <c r="AB58" s="35">
        <v>16</v>
      </c>
      <c r="AC58" s="35">
        <v>1</v>
      </c>
      <c r="AD58" s="35">
        <v>12</v>
      </c>
      <c r="AE58" s="35">
        <v>55</v>
      </c>
      <c r="AF58" s="35">
        <v>24</v>
      </c>
      <c r="AG58" s="35">
        <v>490</v>
      </c>
      <c r="AH58" s="35">
        <v>263</v>
      </c>
      <c r="AI58" s="35">
        <v>58727</v>
      </c>
      <c r="AJ58" s="35">
        <v>142</v>
      </c>
      <c r="AK58" s="35">
        <v>7</v>
      </c>
      <c r="AL58" s="35">
        <v>199</v>
      </c>
      <c r="AM58" s="35">
        <v>418</v>
      </c>
      <c r="AN58" s="35">
        <v>349</v>
      </c>
      <c r="AO58" s="35">
        <v>174</v>
      </c>
      <c r="AP58" s="35">
        <v>1247</v>
      </c>
      <c r="AQ58" s="35">
        <v>27</v>
      </c>
      <c r="AR58" s="35">
        <v>650</v>
      </c>
      <c r="AS58" s="35">
        <v>434</v>
      </c>
      <c r="AT58" s="35">
        <v>0</v>
      </c>
      <c r="AU58" s="35"/>
      <c r="AV58" s="35"/>
      <c r="AW58" s="35">
        <v>0</v>
      </c>
      <c r="AX58" s="75">
        <f t="shared" si="9"/>
        <v>76782</v>
      </c>
      <c r="AY58" s="56"/>
      <c r="AZ58" s="38">
        <v>15644</v>
      </c>
      <c r="BA58" s="76">
        <f t="shared" si="6"/>
        <v>31850</v>
      </c>
      <c r="BB58" s="37">
        <f t="shared" si="7"/>
        <v>31850</v>
      </c>
      <c r="BC58" s="74">
        <v>2453</v>
      </c>
      <c r="BD58" s="36">
        <v>29397</v>
      </c>
      <c r="BE58" s="77">
        <v>0</v>
      </c>
      <c r="BF58" s="77">
        <v>0</v>
      </c>
      <c r="BG58" s="36">
        <v>0</v>
      </c>
      <c r="BH58" s="78">
        <v>4507</v>
      </c>
      <c r="BI58" s="56"/>
      <c r="BJ58" s="13"/>
      <c r="BK58" s="13"/>
      <c r="BL58" s="13"/>
      <c r="DI58" s="109"/>
      <c r="DJ58" s="109"/>
    </row>
    <row r="59" spans="1:114" s="15" customFormat="1" x14ac:dyDescent="0.3">
      <c r="A59" s="5" t="s">
        <v>70</v>
      </c>
      <c r="B59" s="9" t="s">
        <v>108</v>
      </c>
      <c r="C59" s="35">
        <f t="shared" si="8"/>
        <v>14292</v>
      </c>
      <c r="D59" s="110"/>
      <c r="E59" s="110"/>
      <c r="F59" s="110"/>
      <c r="G59" s="110"/>
      <c r="H59" s="110"/>
      <c r="I59" s="110"/>
      <c r="J59" s="110"/>
      <c r="K59" s="110"/>
      <c r="L59" s="37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/>
      <c r="AV59" s="35"/>
      <c r="AW59" s="35">
        <v>0</v>
      </c>
      <c r="AX59" s="75">
        <f t="shared" si="9"/>
        <v>0</v>
      </c>
      <c r="AY59" s="56"/>
      <c r="AZ59" s="38">
        <v>5003</v>
      </c>
      <c r="BA59" s="76">
        <f t="shared" si="6"/>
        <v>10241</v>
      </c>
      <c r="BB59" s="37">
        <f t="shared" si="7"/>
        <v>10241</v>
      </c>
      <c r="BC59" s="74">
        <v>36</v>
      </c>
      <c r="BD59" s="36">
        <v>10205</v>
      </c>
      <c r="BE59" s="77">
        <v>0</v>
      </c>
      <c r="BF59" s="77">
        <v>0</v>
      </c>
      <c r="BG59" s="36">
        <v>0</v>
      </c>
      <c r="BH59" s="78">
        <v>-952</v>
      </c>
      <c r="BI59" s="56"/>
      <c r="BJ59" s="13"/>
      <c r="BK59" s="13"/>
      <c r="BL59" s="13"/>
      <c r="DI59" s="109"/>
      <c r="DJ59" s="109"/>
    </row>
    <row r="60" spans="1:114" s="15" customFormat="1" x14ac:dyDescent="0.3">
      <c r="A60" s="5" t="s">
        <v>71</v>
      </c>
      <c r="B60" s="9" t="s">
        <v>109</v>
      </c>
      <c r="C60" s="35">
        <f t="shared" si="8"/>
        <v>200844</v>
      </c>
      <c r="D60" s="110"/>
      <c r="E60" s="110"/>
      <c r="F60" s="110"/>
      <c r="G60" s="110"/>
      <c r="H60" s="110"/>
      <c r="I60" s="110"/>
      <c r="J60" s="110"/>
      <c r="K60" s="110"/>
      <c r="L60" s="37">
        <v>0</v>
      </c>
      <c r="M60" s="35">
        <v>0</v>
      </c>
      <c r="N60" s="35">
        <v>0</v>
      </c>
      <c r="O60" s="35">
        <v>0</v>
      </c>
      <c r="P60" s="35">
        <v>27</v>
      </c>
      <c r="Q60" s="35">
        <v>0</v>
      </c>
      <c r="R60" s="35">
        <v>0</v>
      </c>
      <c r="S60" s="35">
        <v>0</v>
      </c>
      <c r="T60" s="35">
        <v>32929</v>
      </c>
      <c r="U60" s="35">
        <v>0</v>
      </c>
      <c r="V60" s="35">
        <v>1489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3964</v>
      </c>
      <c r="AC60" s="35">
        <v>120</v>
      </c>
      <c r="AD60" s="35">
        <v>0</v>
      </c>
      <c r="AE60" s="35">
        <v>0</v>
      </c>
      <c r="AF60" s="35">
        <v>7</v>
      </c>
      <c r="AG60" s="35">
        <v>3380</v>
      </c>
      <c r="AH60" s="35">
        <v>0</v>
      </c>
      <c r="AI60" s="35">
        <v>4804</v>
      </c>
      <c r="AJ60" s="35">
        <v>1017</v>
      </c>
      <c r="AK60" s="35">
        <v>0</v>
      </c>
      <c r="AL60" s="35">
        <v>1</v>
      </c>
      <c r="AM60" s="35">
        <v>3316</v>
      </c>
      <c r="AN60" s="35">
        <v>4041</v>
      </c>
      <c r="AO60" s="35">
        <v>5512</v>
      </c>
      <c r="AP60" s="35">
        <v>193</v>
      </c>
      <c r="AQ60" s="35">
        <v>11983</v>
      </c>
      <c r="AR60" s="35">
        <v>603</v>
      </c>
      <c r="AS60" s="35">
        <v>4169</v>
      </c>
      <c r="AT60" s="35">
        <v>0</v>
      </c>
      <c r="AU60" s="35"/>
      <c r="AV60" s="35"/>
      <c r="AW60" s="35">
        <v>0</v>
      </c>
      <c r="AX60" s="75">
        <f t="shared" si="9"/>
        <v>77555</v>
      </c>
      <c r="AY60" s="56"/>
      <c r="AZ60" s="38">
        <v>24239</v>
      </c>
      <c r="BA60" s="76">
        <f t="shared" si="6"/>
        <v>109284</v>
      </c>
      <c r="BB60" s="37">
        <f t="shared" si="7"/>
        <v>109284</v>
      </c>
      <c r="BC60" s="74">
        <v>530</v>
      </c>
      <c r="BD60" s="36">
        <v>108754</v>
      </c>
      <c r="BE60" s="77">
        <v>0</v>
      </c>
      <c r="BF60" s="77">
        <v>0</v>
      </c>
      <c r="BG60" s="36">
        <v>0</v>
      </c>
      <c r="BH60" s="78">
        <v>-10234</v>
      </c>
      <c r="BI60" s="56"/>
      <c r="BJ60" s="13"/>
      <c r="BK60" s="13"/>
      <c r="BL60" s="13"/>
      <c r="DI60" s="109"/>
      <c r="DJ60" s="109"/>
    </row>
    <row r="61" spans="1:114" s="15" customFormat="1" x14ac:dyDescent="0.3">
      <c r="A61" s="5" t="s">
        <v>72</v>
      </c>
      <c r="B61" s="9" t="s">
        <v>110</v>
      </c>
      <c r="C61" s="35">
        <f t="shared" si="8"/>
        <v>137394</v>
      </c>
      <c r="D61" s="110"/>
      <c r="E61" s="110"/>
      <c r="F61" s="110"/>
      <c r="G61" s="110"/>
      <c r="H61" s="110"/>
      <c r="I61" s="110"/>
      <c r="J61" s="110"/>
      <c r="K61" s="110"/>
      <c r="L61" s="37">
        <v>43</v>
      </c>
      <c r="M61" s="35">
        <v>59</v>
      </c>
      <c r="N61" s="35">
        <v>6</v>
      </c>
      <c r="O61" s="35">
        <v>7</v>
      </c>
      <c r="P61" s="35">
        <v>1263</v>
      </c>
      <c r="Q61" s="35">
        <v>615</v>
      </c>
      <c r="R61" s="35">
        <v>2080</v>
      </c>
      <c r="S61" s="35">
        <v>0</v>
      </c>
      <c r="T61" s="35">
        <v>5</v>
      </c>
      <c r="U61" s="35">
        <v>25982</v>
      </c>
      <c r="V61" s="35">
        <v>249</v>
      </c>
      <c r="W61" s="35">
        <v>20</v>
      </c>
      <c r="X61" s="35">
        <v>127</v>
      </c>
      <c r="Y61" s="35">
        <v>3833</v>
      </c>
      <c r="Z61" s="35">
        <v>289</v>
      </c>
      <c r="AA61" s="35">
        <v>3</v>
      </c>
      <c r="AB61" s="35">
        <v>16280</v>
      </c>
      <c r="AC61" s="35">
        <v>1027</v>
      </c>
      <c r="AD61" s="35">
        <v>84</v>
      </c>
      <c r="AE61" s="35">
        <v>540</v>
      </c>
      <c r="AF61" s="35">
        <v>18291</v>
      </c>
      <c r="AG61" s="35">
        <v>1072</v>
      </c>
      <c r="AH61" s="35">
        <v>1779</v>
      </c>
      <c r="AI61" s="35">
        <v>662</v>
      </c>
      <c r="AJ61" s="35">
        <v>10690</v>
      </c>
      <c r="AK61" s="35">
        <v>745</v>
      </c>
      <c r="AL61" s="35">
        <v>1380</v>
      </c>
      <c r="AM61" s="35">
        <v>13869</v>
      </c>
      <c r="AN61" s="35">
        <v>1529</v>
      </c>
      <c r="AO61" s="35">
        <v>6057</v>
      </c>
      <c r="AP61" s="35">
        <v>10922</v>
      </c>
      <c r="AQ61" s="35">
        <v>1935</v>
      </c>
      <c r="AR61" s="35">
        <v>458</v>
      </c>
      <c r="AS61" s="35">
        <v>2221</v>
      </c>
      <c r="AT61" s="35">
        <v>0</v>
      </c>
      <c r="AU61" s="35"/>
      <c r="AV61" s="35"/>
      <c r="AW61" s="35">
        <v>0</v>
      </c>
      <c r="AX61" s="75">
        <f t="shared" si="9"/>
        <v>124122</v>
      </c>
      <c r="AY61" s="56"/>
      <c r="AZ61" s="38">
        <v>7826</v>
      </c>
      <c r="BA61" s="76">
        <f t="shared" si="6"/>
        <v>18538</v>
      </c>
      <c r="BB61" s="37">
        <f t="shared" si="7"/>
        <v>18538</v>
      </c>
      <c r="BC61" s="74">
        <v>0</v>
      </c>
      <c r="BD61" s="36">
        <v>18538</v>
      </c>
      <c r="BE61" s="77">
        <v>0</v>
      </c>
      <c r="BF61" s="77">
        <v>0</v>
      </c>
      <c r="BG61" s="36">
        <v>0</v>
      </c>
      <c r="BH61" s="78">
        <v>-13092</v>
      </c>
      <c r="BI61" s="56"/>
      <c r="BJ61" s="13"/>
      <c r="BK61" s="13"/>
      <c r="BL61" s="13"/>
      <c r="DI61" s="109"/>
      <c r="DJ61" s="109"/>
    </row>
    <row r="62" spans="1:114" s="15" customFormat="1" x14ac:dyDescent="0.3">
      <c r="A62" s="5" t="s">
        <v>73</v>
      </c>
      <c r="B62" s="9" t="s">
        <v>111</v>
      </c>
      <c r="C62" s="35">
        <f t="shared" si="8"/>
        <v>521121</v>
      </c>
      <c r="D62" s="110"/>
      <c r="E62" s="110"/>
      <c r="F62" s="110"/>
      <c r="G62" s="110"/>
      <c r="H62" s="110"/>
      <c r="I62" s="110"/>
      <c r="J62" s="110"/>
      <c r="K62" s="110"/>
      <c r="L62" s="37">
        <v>48507</v>
      </c>
      <c r="M62" s="35">
        <v>821</v>
      </c>
      <c r="N62" s="35">
        <v>1128</v>
      </c>
      <c r="O62" s="35">
        <v>304</v>
      </c>
      <c r="P62" s="35">
        <v>3394</v>
      </c>
      <c r="Q62" s="35">
        <v>2961</v>
      </c>
      <c r="R62" s="35">
        <v>2001</v>
      </c>
      <c r="S62" s="35">
        <v>0</v>
      </c>
      <c r="T62" s="35">
        <v>286</v>
      </c>
      <c r="U62" s="35">
        <v>9723</v>
      </c>
      <c r="V62" s="35">
        <v>58321</v>
      </c>
      <c r="W62" s="35">
        <v>2253</v>
      </c>
      <c r="X62" s="35">
        <v>19844</v>
      </c>
      <c r="Y62" s="35">
        <v>6793</v>
      </c>
      <c r="Z62" s="35">
        <v>1002</v>
      </c>
      <c r="AA62" s="35">
        <v>136</v>
      </c>
      <c r="AB62" s="35">
        <v>11083</v>
      </c>
      <c r="AC62" s="35">
        <v>3478</v>
      </c>
      <c r="AD62" s="35">
        <v>27118</v>
      </c>
      <c r="AE62" s="35">
        <v>3805</v>
      </c>
      <c r="AF62" s="35">
        <v>7940</v>
      </c>
      <c r="AG62" s="35">
        <v>7667</v>
      </c>
      <c r="AH62" s="35">
        <v>126695</v>
      </c>
      <c r="AI62" s="35">
        <v>4553</v>
      </c>
      <c r="AJ62" s="35">
        <v>2979</v>
      </c>
      <c r="AK62" s="35">
        <v>684</v>
      </c>
      <c r="AL62" s="35">
        <v>297</v>
      </c>
      <c r="AM62" s="35">
        <v>5320</v>
      </c>
      <c r="AN62" s="35">
        <v>5641</v>
      </c>
      <c r="AO62" s="35">
        <v>21701</v>
      </c>
      <c r="AP62" s="35">
        <v>3057</v>
      </c>
      <c r="AQ62" s="35">
        <v>875</v>
      </c>
      <c r="AR62" s="35">
        <v>396</v>
      </c>
      <c r="AS62" s="35">
        <v>6806</v>
      </c>
      <c r="AT62" s="35">
        <v>0</v>
      </c>
      <c r="AU62" s="35"/>
      <c r="AV62" s="35"/>
      <c r="AW62" s="35">
        <v>0</v>
      </c>
      <c r="AX62" s="75">
        <f t="shared" si="9"/>
        <v>397569</v>
      </c>
      <c r="AY62" s="56"/>
      <c r="AZ62" s="38">
        <v>106236</v>
      </c>
      <c r="BA62" s="76">
        <f t="shared" si="6"/>
        <v>66112</v>
      </c>
      <c r="BB62" s="37">
        <f t="shared" si="7"/>
        <v>66112</v>
      </c>
      <c r="BC62" s="74">
        <v>178</v>
      </c>
      <c r="BD62" s="36">
        <v>65934</v>
      </c>
      <c r="BE62" s="77">
        <v>0</v>
      </c>
      <c r="BF62" s="77">
        <v>0</v>
      </c>
      <c r="BG62" s="36">
        <v>0</v>
      </c>
      <c r="BH62" s="78">
        <v>-48796</v>
      </c>
      <c r="BI62" s="56"/>
      <c r="BJ62" s="13"/>
      <c r="BK62" s="13"/>
      <c r="BL62" s="13"/>
      <c r="DI62" s="109"/>
      <c r="DJ62" s="109"/>
    </row>
    <row r="63" spans="1:114" s="15" customFormat="1" x14ac:dyDescent="0.3">
      <c r="A63" s="5" t="s">
        <v>74</v>
      </c>
      <c r="B63" s="9" t="s">
        <v>112</v>
      </c>
      <c r="C63" s="35">
        <f t="shared" si="8"/>
        <v>62428</v>
      </c>
      <c r="D63" s="110"/>
      <c r="E63" s="110"/>
      <c r="F63" s="110"/>
      <c r="G63" s="110"/>
      <c r="H63" s="110"/>
      <c r="I63" s="110"/>
      <c r="J63" s="110"/>
      <c r="K63" s="110"/>
      <c r="L63" s="37">
        <v>0</v>
      </c>
      <c r="M63" s="35">
        <v>25</v>
      </c>
      <c r="N63" s="35">
        <v>0</v>
      </c>
      <c r="O63" s="35">
        <v>0</v>
      </c>
      <c r="P63" s="35">
        <v>0</v>
      </c>
      <c r="Q63" s="35">
        <v>469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51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43</v>
      </c>
      <c r="AD63" s="35">
        <v>89</v>
      </c>
      <c r="AE63" s="35">
        <v>171</v>
      </c>
      <c r="AF63" s="35">
        <v>375</v>
      </c>
      <c r="AG63" s="35">
        <v>0</v>
      </c>
      <c r="AH63" s="35">
        <v>0</v>
      </c>
      <c r="AI63" s="35">
        <v>869</v>
      </c>
      <c r="AJ63" s="35">
        <v>65</v>
      </c>
      <c r="AK63" s="35">
        <v>0</v>
      </c>
      <c r="AL63" s="35">
        <v>0</v>
      </c>
      <c r="AM63" s="35">
        <v>1126</v>
      </c>
      <c r="AN63" s="35">
        <v>100</v>
      </c>
      <c r="AO63" s="35">
        <v>733</v>
      </c>
      <c r="AP63" s="35">
        <v>1610</v>
      </c>
      <c r="AQ63" s="35">
        <v>10526</v>
      </c>
      <c r="AR63" s="35">
        <v>0</v>
      </c>
      <c r="AS63" s="35">
        <v>0</v>
      </c>
      <c r="AT63" s="35">
        <v>0</v>
      </c>
      <c r="AU63" s="35"/>
      <c r="AV63" s="35"/>
      <c r="AW63" s="35">
        <v>0</v>
      </c>
      <c r="AX63" s="75">
        <f t="shared" si="9"/>
        <v>16252</v>
      </c>
      <c r="AY63" s="56"/>
      <c r="AZ63" s="38">
        <v>1307</v>
      </c>
      <c r="BA63" s="76">
        <f t="shared" si="6"/>
        <v>40532</v>
      </c>
      <c r="BB63" s="37">
        <f t="shared" si="7"/>
        <v>40532</v>
      </c>
      <c r="BC63" s="74">
        <v>0</v>
      </c>
      <c r="BD63" s="36">
        <v>40532</v>
      </c>
      <c r="BE63" s="77">
        <v>0</v>
      </c>
      <c r="BF63" s="77">
        <v>0</v>
      </c>
      <c r="BG63" s="36">
        <v>0</v>
      </c>
      <c r="BH63" s="78">
        <v>4337</v>
      </c>
      <c r="BI63" s="56"/>
      <c r="BJ63" s="13"/>
      <c r="BK63" s="13"/>
      <c r="BL63" s="13"/>
      <c r="DI63" s="109"/>
      <c r="DJ63" s="109"/>
    </row>
    <row r="64" spans="1:114" s="15" customFormat="1" x14ac:dyDescent="0.3">
      <c r="A64" s="5" t="s">
        <v>75</v>
      </c>
      <c r="B64" s="9" t="s">
        <v>113</v>
      </c>
      <c r="C64" s="35">
        <f t="shared" si="8"/>
        <v>50519</v>
      </c>
      <c r="D64" s="110"/>
      <c r="E64" s="110"/>
      <c r="F64" s="110"/>
      <c r="G64" s="110"/>
      <c r="H64" s="110"/>
      <c r="I64" s="110"/>
      <c r="J64" s="110"/>
      <c r="K64" s="110"/>
      <c r="L64" s="37">
        <v>144</v>
      </c>
      <c r="M64" s="35">
        <v>7</v>
      </c>
      <c r="N64" s="35">
        <v>0</v>
      </c>
      <c r="O64" s="35">
        <v>0</v>
      </c>
      <c r="P64" s="35">
        <v>30</v>
      </c>
      <c r="Q64" s="35">
        <v>1566</v>
      </c>
      <c r="R64" s="35">
        <v>6993</v>
      </c>
      <c r="S64" s="35">
        <v>0</v>
      </c>
      <c r="T64" s="35">
        <v>96</v>
      </c>
      <c r="U64" s="35">
        <v>75</v>
      </c>
      <c r="V64" s="35">
        <v>2472</v>
      </c>
      <c r="W64" s="35">
        <v>32</v>
      </c>
      <c r="X64" s="35">
        <v>126</v>
      </c>
      <c r="Y64" s="35">
        <v>1135</v>
      </c>
      <c r="Z64" s="35">
        <v>35</v>
      </c>
      <c r="AA64" s="35">
        <v>0</v>
      </c>
      <c r="AB64" s="35">
        <v>144</v>
      </c>
      <c r="AC64" s="35">
        <v>626</v>
      </c>
      <c r="AD64" s="35">
        <v>1365</v>
      </c>
      <c r="AE64" s="35">
        <v>138</v>
      </c>
      <c r="AF64" s="35">
        <v>437</v>
      </c>
      <c r="AG64" s="35">
        <v>3253</v>
      </c>
      <c r="AH64" s="35">
        <v>11</v>
      </c>
      <c r="AI64" s="35">
        <v>70</v>
      </c>
      <c r="AJ64" s="35">
        <v>49</v>
      </c>
      <c r="AK64" s="35">
        <v>3</v>
      </c>
      <c r="AL64" s="35">
        <v>3</v>
      </c>
      <c r="AM64" s="35">
        <v>3269</v>
      </c>
      <c r="AN64" s="35">
        <v>44</v>
      </c>
      <c r="AO64" s="35">
        <v>2</v>
      </c>
      <c r="AP64" s="35">
        <v>1</v>
      </c>
      <c r="AQ64" s="35">
        <v>35</v>
      </c>
      <c r="AR64" s="35">
        <v>7</v>
      </c>
      <c r="AS64" s="35">
        <v>3</v>
      </c>
      <c r="AT64" s="35">
        <v>0</v>
      </c>
      <c r="AU64" s="35"/>
      <c r="AV64" s="35"/>
      <c r="AW64" s="35">
        <v>0</v>
      </c>
      <c r="AX64" s="75">
        <f t="shared" si="9"/>
        <v>22171</v>
      </c>
      <c r="AY64" s="56"/>
      <c r="AZ64" s="38">
        <v>22568</v>
      </c>
      <c r="BA64" s="76">
        <f t="shared" si="6"/>
        <v>4669</v>
      </c>
      <c r="BB64" s="37">
        <f t="shared" si="7"/>
        <v>4669</v>
      </c>
      <c r="BC64" s="74">
        <v>0</v>
      </c>
      <c r="BD64" s="36">
        <v>4669</v>
      </c>
      <c r="BE64" s="77">
        <v>0</v>
      </c>
      <c r="BF64" s="77">
        <v>0</v>
      </c>
      <c r="BG64" s="36">
        <v>2</v>
      </c>
      <c r="BH64" s="78">
        <v>1109</v>
      </c>
      <c r="BI64" s="56"/>
      <c r="BJ64" s="13"/>
      <c r="BK64" s="13"/>
      <c r="BL64" s="13"/>
      <c r="DI64" s="109"/>
      <c r="DJ64" s="109"/>
    </row>
    <row r="65" spans="1:114" s="15" customFormat="1" x14ac:dyDescent="0.3">
      <c r="A65" s="5" t="s">
        <v>76</v>
      </c>
      <c r="B65" s="9" t="s">
        <v>114</v>
      </c>
      <c r="C65" s="35">
        <f t="shared" si="8"/>
        <v>202433</v>
      </c>
      <c r="D65" s="110"/>
      <c r="E65" s="110"/>
      <c r="F65" s="110"/>
      <c r="G65" s="110"/>
      <c r="H65" s="110"/>
      <c r="I65" s="110"/>
      <c r="J65" s="110"/>
      <c r="K65" s="110"/>
      <c r="L65" s="37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155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57248</v>
      </c>
      <c r="Z65" s="35">
        <v>401</v>
      </c>
      <c r="AA65" s="35">
        <v>0</v>
      </c>
      <c r="AB65" s="35">
        <v>151</v>
      </c>
      <c r="AC65" s="35">
        <v>0</v>
      </c>
      <c r="AD65" s="35">
        <v>0</v>
      </c>
      <c r="AE65" s="35">
        <v>73</v>
      </c>
      <c r="AF65" s="35">
        <v>61665</v>
      </c>
      <c r="AG65" s="35">
        <v>0</v>
      </c>
      <c r="AH65" s="35">
        <v>0</v>
      </c>
      <c r="AI65" s="35">
        <v>192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10</v>
      </c>
      <c r="AQ65" s="35">
        <v>0</v>
      </c>
      <c r="AR65" s="35">
        <v>0</v>
      </c>
      <c r="AS65" s="35">
        <v>0</v>
      </c>
      <c r="AT65" s="35">
        <v>0</v>
      </c>
      <c r="AU65" s="35"/>
      <c r="AV65" s="35"/>
      <c r="AW65" s="35">
        <v>0</v>
      </c>
      <c r="AX65" s="75">
        <f t="shared" si="9"/>
        <v>119895</v>
      </c>
      <c r="AY65" s="56"/>
      <c r="AZ65" s="38">
        <v>73756</v>
      </c>
      <c r="BA65" s="76">
        <f t="shared" si="6"/>
        <v>6320</v>
      </c>
      <c r="BB65" s="37">
        <f t="shared" si="7"/>
        <v>6320</v>
      </c>
      <c r="BC65" s="74">
        <v>0</v>
      </c>
      <c r="BD65" s="36">
        <v>6320</v>
      </c>
      <c r="BE65" s="77">
        <v>0</v>
      </c>
      <c r="BF65" s="77">
        <v>0</v>
      </c>
      <c r="BG65" s="36">
        <v>0</v>
      </c>
      <c r="BH65" s="78">
        <v>2462</v>
      </c>
      <c r="BI65" s="56"/>
      <c r="BJ65" s="13"/>
      <c r="BK65" s="13"/>
      <c r="BL65" s="13"/>
      <c r="DI65" s="109"/>
      <c r="DJ65" s="109"/>
    </row>
    <row r="66" spans="1:114" s="15" customFormat="1" x14ac:dyDescent="0.3">
      <c r="A66" s="5" t="s">
        <v>77</v>
      </c>
      <c r="B66" s="9" t="s">
        <v>115</v>
      </c>
      <c r="C66" s="35">
        <f t="shared" si="8"/>
        <v>126511</v>
      </c>
      <c r="D66" s="110"/>
      <c r="E66" s="110"/>
      <c r="F66" s="110"/>
      <c r="G66" s="110"/>
      <c r="H66" s="110"/>
      <c r="I66" s="110"/>
      <c r="J66" s="110"/>
      <c r="K66" s="110"/>
      <c r="L66" s="37">
        <v>102</v>
      </c>
      <c r="M66" s="35">
        <v>17</v>
      </c>
      <c r="N66" s="35">
        <v>8</v>
      </c>
      <c r="O66" s="35">
        <v>19</v>
      </c>
      <c r="P66" s="35">
        <v>789</v>
      </c>
      <c r="Q66" s="35">
        <v>456</v>
      </c>
      <c r="R66" s="35">
        <v>810</v>
      </c>
      <c r="S66" s="35">
        <v>0</v>
      </c>
      <c r="T66" s="35">
        <v>41</v>
      </c>
      <c r="U66" s="35">
        <v>305</v>
      </c>
      <c r="V66" s="35">
        <v>172</v>
      </c>
      <c r="W66" s="35">
        <v>24</v>
      </c>
      <c r="X66" s="35">
        <v>96</v>
      </c>
      <c r="Y66" s="35">
        <v>1397</v>
      </c>
      <c r="Z66" s="35">
        <v>23120</v>
      </c>
      <c r="AA66" s="35">
        <v>4</v>
      </c>
      <c r="AB66" s="35">
        <v>85</v>
      </c>
      <c r="AC66" s="35">
        <v>162</v>
      </c>
      <c r="AD66" s="35">
        <v>668</v>
      </c>
      <c r="AE66" s="35">
        <v>951</v>
      </c>
      <c r="AF66" s="35">
        <v>1087</v>
      </c>
      <c r="AG66" s="35">
        <v>535</v>
      </c>
      <c r="AH66" s="35">
        <v>772</v>
      </c>
      <c r="AI66" s="35">
        <v>660</v>
      </c>
      <c r="AJ66" s="35">
        <v>284</v>
      </c>
      <c r="AK66" s="35">
        <v>9</v>
      </c>
      <c r="AL66" s="35">
        <v>46</v>
      </c>
      <c r="AM66" s="35">
        <v>1873</v>
      </c>
      <c r="AN66" s="35">
        <v>425</v>
      </c>
      <c r="AO66" s="35">
        <v>103</v>
      </c>
      <c r="AP66" s="35">
        <v>147</v>
      </c>
      <c r="AQ66" s="35">
        <v>172</v>
      </c>
      <c r="AR66" s="35">
        <v>146</v>
      </c>
      <c r="AS66" s="35">
        <v>16</v>
      </c>
      <c r="AT66" s="35">
        <v>0</v>
      </c>
      <c r="AU66" s="35"/>
      <c r="AV66" s="35"/>
      <c r="AW66" s="35">
        <v>0</v>
      </c>
      <c r="AX66" s="75">
        <f t="shared" si="9"/>
        <v>35501</v>
      </c>
      <c r="AY66" s="56"/>
      <c r="AZ66" s="38">
        <v>47490</v>
      </c>
      <c r="BA66" s="76">
        <f t="shared" si="6"/>
        <v>5684</v>
      </c>
      <c r="BB66" s="37">
        <f t="shared" si="7"/>
        <v>5684</v>
      </c>
      <c r="BC66" s="74">
        <v>0</v>
      </c>
      <c r="BD66" s="36">
        <v>5684</v>
      </c>
      <c r="BE66" s="77">
        <v>0</v>
      </c>
      <c r="BF66" s="77">
        <v>0</v>
      </c>
      <c r="BG66" s="36">
        <v>42855</v>
      </c>
      <c r="BH66" s="78">
        <v>-5019</v>
      </c>
      <c r="BI66" s="56"/>
      <c r="BJ66" s="13"/>
      <c r="BK66" s="13"/>
      <c r="BL66" s="13"/>
      <c r="DI66" s="109"/>
      <c r="DJ66" s="109"/>
    </row>
    <row r="67" spans="1:114" s="15" customFormat="1" x14ac:dyDescent="0.3">
      <c r="A67" s="5" t="s">
        <v>78</v>
      </c>
      <c r="B67" s="9" t="s">
        <v>116</v>
      </c>
      <c r="C67" s="35">
        <f t="shared" si="8"/>
        <v>188401</v>
      </c>
      <c r="D67" s="110"/>
      <c r="E67" s="110"/>
      <c r="F67" s="110"/>
      <c r="G67" s="110"/>
      <c r="H67" s="110"/>
      <c r="I67" s="110"/>
      <c r="J67" s="110"/>
      <c r="K67" s="110"/>
      <c r="L67" s="37">
        <v>58</v>
      </c>
      <c r="M67" s="35">
        <v>78</v>
      </c>
      <c r="N67" s="35">
        <v>9</v>
      </c>
      <c r="O67" s="35">
        <v>12</v>
      </c>
      <c r="P67" s="35">
        <v>1699</v>
      </c>
      <c r="Q67" s="35">
        <v>685</v>
      </c>
      <c r="R67" s="35">
        <v>2052</v>
      </c>
      <c r="S67" s="35">
        <v>0</v>
      </c>
      <c r="T67" s="35">
        <v>12</v>
      </c>
      <c r="U67" s="35">
        <v>6436</v>
      </c>
      <c r="V67" s="35">
        <v>306</v>
      </c>
      <c r="W67" s="35">
        <v>24</v>
      </c>
      <c r="X67" s="35">
        <v>260</v>
      </c>
      <c r="Y67" s="35">
        <v>3265</v>
      </c>
      <c r="Z67" s="35">
        <v>412</v>
      </c>
      <c r="AA67" s="35">
        <v>8547</v>
      </c>
      <c r="AB67" s="35">
        <v>178</v>
      </c>
      <c r="AC67" s="35">
        <v>23322</v>
      </c>
      <c r="AD67" s="35">
        <v>866</v>
      </c>
      <c r="AE67" s="35">
        <v>868</v>
      </c>
      <c r="AF67" s="35">
        <v>3992</v>
      </c>
      <c r="AG67" s="35">
        <v>1478</v>
      </c>
      <c r="AH67" s="35">
        <v>5749</v>
      </c>
      <c r="AI67" s="35">
        <v>1013</v>
      </c>
      <c r="AJ67" s="35">
        <v>9722</v>
      </c>
      <c r="AK67" s="35">
        <v>367</v>
      </c>
      <c r="AL67" s="35">
        <v>1130</v>
      </c>
      <c r="AM67" s="35">
        <v>6078</v>
      </c>
      <c r="AN67" s="35">
        <v>772</v>
      </c>
      <c r="AO67" s="35">
        <v>2243</v>
      </c>
      <c r="AP67" s="35">
        <v>2450</v>
      </c>
      <c r="AQ67" s="35">
        <v>2263</v>
      </c>
      <c r="AR67" s="35">
        <v>662</v>
      </c>
      <c r="AS67" s="35">
        <v>1376</v>
      </c>
      <c r="AT67" s="35">
        <v>0</v>
      </c>
      <c r="AU67" s="35"/>
      <c r="AV67" s="35"/>
      <c r="AW67" s="35">
        <v>0</v>
      </c>
      <c r="AX67" s="75">
        <f t="shared" si="9"/>
        <v>88384</v>
      </c>
      <c r="AY67" s="56"/>
      <c r="AZ67" s="38">
        <v>34999</v>
      </c>
      <c r="BA67" s="76">
        <f t="shared" si="6"/>
        <v>25091</v>
      </c>
      <c r="BB67" s="37">
        <f t="shared" si="7"/>
        <v>25091</v>
      </c>
      <c r="BC67" s="74">
        <v>0</v>
      </c>
      <c r="BD67" s="36">
        <v>25091</v>
      </c>
      <c r="BE67" s="77">
        <v>0</v>
      </c>
      <c r="BF67" s="77">
        <v>0</v>
      </c>
      <c r="BG67" s="36">
        <v>107537</v>
      </c>
      <c r="BH67" s="78">
        <v>-67610</v>
      </c>
      <c r="BI67" s="56"/>
      <c r="BJ67" s="13"/>
      <c r="BK67" s="13"/>
      <c r="BL67" s="13"/>
      <c r="DI67" s="109"/>
      <c r="DJ67" s="109"/>
    </row>
    <row r="68" spans="1:114" s="15" customFormat="1" x14ac:dyDescent="0.3">
      <c r="A68" s="5" t="s">
        <v>79</v>
      </c>
      <c r="B68" s="9" t="s">
        <v>117</v>
      </c>
      <c r="C68" s="35">
        <f t="shared" si="8"/>
        <v>87652</v>
      </c>
      <c r="D68" s="110"/>
      <c r="E68" s="110"/>
      <c r="F68" s="110"/>
      <c r="G68" s="110"/>
      <c r="H68" s="110"/>
      <c r="I68" s="110"/>
      <c r="J68" s="110"/>
      <c r="K68" s="110"/>
      <c r="L68" s="37">
        <v>33</v>
      </c>
      <c r="M68" s="35">
        <v>34</v>
      </c>
      <c r="N68" s="35">
        <v>8</v>
      </c>
      <c r="O68" s="35">
        <v>5</v>
      </c>
      <c r="P68" s="35">
        <v>17</v>
      </c>
      <c r="Q68" s="35">
        <v>154</v>
      </c>
      <c r="R68" s="35">
        <v>884</v>
      </c>
      <c r="S68" s="35">
        <v>2</v>
      </c>
      <c r="T68" s="35">
        <v>545</v>
      </c>
      <c r="U68" s="35">
        <v>2905</v>
      </c>
      <c r="V68" s="35">
        <v>145</v>
      </c>
      <c r="W68" s="35">
        <v>25</v>
      </c>
      <c r="X68" s="35">
        <v>4</v>
      </c>
      <c r="Y68" s="35">
        <v>966</v>
      </c>
      <c r="Z68" s="35">
        <v>719</v>
      </c>
      <c r="AA68" s="35">
        <v>5</v>
      </c>
      <c r="AB68" s="35">
        <v>21</v>
      </c>
      <c r="AC68" s="35">
        <v>549</v>
      </c>
      <c r="AD68" s="35">
        <v>140</v>
      </c>
      <c r="AE68" s="35">
        <v>289</v>
      </c>
      <c r="AF68" s="35">
        <v>348</v>
      </c>
      <c r="AG68" s="35">
        <v>293</v>
      </c>
      <c r="AH68" s="35">
        <v>2282</v>
      </c>
      <c r="AI68" s="35">
        <v>4247</v>
      </c>
      <c r="AJ68" s="35">
        <v>1018</v>
      </c>
      <c r="AK68" s="35">
        <v>168</v>
      </c>
      <c r="AL68" s="35">
        <v>80</v>
      </c>
      <c r="AM68" s="35">
        <v>2853</v>
      </c>
      <c r="AN68" s="35">
        <v>230</v>
      </c>
      <c r="AO68" s="35">
        <v>2476</v>
      </c>
      <c r="AP68" s="35">
        <v>2023</v>
      </c>
      <c r="AQ68" s="35">
        <v>1081</v>
      </c>
      <c r="AR68" s="35">
        <v>294</v>
      </c>
      <c r="AS68" s="35">
        <v>2618</v>
      </c>
      <c r="AT68" s="35">
        <v>0</v>
      </c>
      <c r="AU68" s="35"/>
      <c r="AV68" s="35"/>
      <c r="AW68" s="35">
        <v>0</v>
      </c>
      <c r="AX68" s="75">
        <f t="shared" si="9"/>
        <v>27461</v>
      </c>
      <c r="AY68" s="56"/>
      <c r="AZ68" s="38">
        <v>5220</v>
      </c>
      <c r="BA68" s="76">
        <f t="shared" si="6"/>
        <v>19746</v>
      </c>
      <c r="BB68" s="37">
        <f t="shared" si="7"/>
        <v>19746</v>
      </c>
      <c r="BC68" s="74">
        <v>0</v>
      </c>
      <c r="BD68" s="36">
        <v>19746</v>
      </c>
      <c r="BE68" s="77">
        <v>0</v>
      </c>
      <c r="BF68" s="77">
        <v>0</v>
      </c>
      <c r="BG68" s="36">
        <v>33919</v>
      </c>
      <c r="BH68" s="78">
        <v>1306</v>
      </c>
      <c r="BI68" s="56"/>
      <c r="BJ68" s="13"/>
      <c r="BK68" s="13"/>
      <c r="BL68" s="13"/>
      <c r="DI68" s="109"/>
      <c r="DJ68" s="109"/>
    </row>
    <row r="69" spans="1:114" s="15" customFormat="1" x14ac:dyDescent="0.3">
      <c r="A69" s="5" t="s">
        <v>80</v>
      </c>
      <c r="B69" s="9" t="s">
        <v>118</v>
      </c>
      <c r="C69" s="35">
        <f t="shared" si="8"/>
        <v>65180</v>
      </c>
      <c r="D69" s="110"/>
      <c r="E69" s="110"/>
      <c r="F69" s="110"/>
      <c r="G69" s="110"/>
      <c r="H69" s="110"/>
      <c r="I69" s="110"/>
      <c r="J69" s="110"/>
      <c r="K69" s="110"/>
      <c r="L69" s="37">
        <v>116</v>
      </c>
      <c r="M69" s="35">
        <v>7</v>
      </c>
      <c r="N69" s="35">
        <v>6</v>
      </c>
      <c r="O69" s="35">
        <v>11</v>
      </c>
      <c r="P69" s="35">
        <v>125</v>
      </c>
      <c r="Q69" s="35">
        <v>1004</v>
      </c>
      <c r="R69" s="35">
        <v>319</v>
      </c>
      <c r="S69" s="35">
        <v>0</v>
      </c>
      <c r="T69" s="35">
        <v>28</v>
      </c>
      <c r="U69" s="35">
        <v>829</v>
      </c>
      <c r="V69" s="35">
        <v>258</v>
      </c>
      <c r="W69" s="35">
        <v>27</v>
      </c>
      <c r="X69" s="35">
        <v>113</v>
      </c>
      <c r="Y69" s="35">
        <v>4400</v>
      </c>
      <c r="Z69" s="35">
        <v>328</v>
      </c>
      <c r="AA69" s="35">
        <v>41</v>
      </c>
      <c r="AB69" s="35">
        <v>34</v>
      </c>
      <c r="AC69" s="35">
        <v>315</v>
      </c>
      <c r="AD69" s="35">
        <v>4765</v>
      </c>
      <c r="AE69" s="35">
        <v>873</v>
      </c>
      <c r="AF69" s="35">
        <v>2519</v>
      </c>
      <c r="AG69" s="35">
        <v>2441</v>
      </c>
      <c r="AH69" s="35">
        <v>8115</v>
      </c>
      <c r="AI69" s="35">
        <v>1039</v>
      </c>
      <c r="AJ69" s="35">
        <v>6450</v>
      </c>
      <c r="AK69" s="35">
        <v>192</v>
      </c>
      <c r="AL69" s="35">
        <v>421</v>
      </c>
      <c r="AM69" s="35">
        <v>5809</v>
      </c>
      <c r="AN69" s="35">
        <v>1123</v>
      </c>
      <c r="AO69" s="35">
        <v>918</v>
      </c>
      <c r="AP69" s="35">
        <v>1516</v>
      </c>
      <c r="AQ69" s="35">
        <v>866</v>
      </c>
      <c r="AR69" s="35">
        <v>495</v>
      </c>
      <c r="AS69" s="35">
        <v>41</v>
      </c>
      <c r="AT69" s="35">
        <v>0</v>
      </c>
      <c r="AU69" s="35"/>
      <c r="AV69" s="35"/>
      <c r="AW69" s="35">
        <v>0</v>
      </c>
      <c r="AX69" s="75">
        <f t="shared" si="9"/>
        <v>45544</v>
      </c>
      <c r="AY69" s="56"/>
      <c r="AZ69" s="38">
        <v>679</v>
      </c>
      <c r="BA69" s="76">
        <f t="shared" si="6"/>
        <v>2</v>
      </c>
      <c r="BB69" s="37">
        <f t="shared" si="7"/>
        <v>2</v>
      </c>
      <c r="BC69" s="74">
        <v>0</v>
      </c>
      <c r="BD69" s="36">
        <v>2</v>
      </c>
      <c r="BE69" s="77">
        <v>0</v>
      </c>
      <c r="BF69" s="77">
        <v>0</v>
      </c>
      <c r="BG69" s="36">
        <v>18955</v>
      </c>
      <c r="BH69" s="78">
        <v>0</v>
      </c>
      <c r="BI69" s="56"/>
      <c r="BJ69" s="13"/>
      <c r="BK69" s="13"/>
      <c r="BL69" s="13"/>
      <c r="DI69" s="109"/>
      <c r="DJ69" s="109"/>
    </row>
    <row r="70" spans="1:114" s="15" customFormat="1" x14ac:dyDescent="0.3">
      <c r="A70" s="5" t="s">
        <v>81</v>
      </c>
      <c r="B70" s="9" t="s">
        <v>119</v>
      </c>
      <c r="C70" s="35">
        <f t="shared" si="8"/>
        <v>151408</v>
      </c>
      <c r="D70" s="110"/>
      <c r="E70" s="110"/>
      <c r="F70" s="110"/>
      <c r="G70" s="110"/>
      <c r="H70" s="110"/>
      <c r="I70" s="110"/>
      <c r="J70" s="110"/>
      <c r="K70" s="110"/>
      <c r="L70" s="37">
        <v>72</v>
      </c>
      <c r="M70" s="35">
        <v>14</v>
      </c>
      <c r="N70" s="35">
        <v>137</v>
      </c>
      <c r="O70" s="35">
        <v>14</v>
      </c>
      <c r="P70" s="35">
        <v>1873</v>
      </c>
      <c r="Q70" s="35">
        <v>1968</v>
      </c>
      <c r="R70" s="35">
        <v>1483</v>
      </c>
      <c r="S70" s="35">
        <v>0</v>
      </c>
      <c r="T70" s="35">
        <v>314</v>
      </c>
      <c r="U70" s="35">
        <v>1573</v>
      </c>
      <c r="V70" s="35">
        <v>468</v>
      </c>
      <c r="W70" s="35">
        <v>118</v>
      </c>
      <c r="X70" s="35">
        <v>1192</v>
      </c>
      <c r="Y70" s="35">
        <v>4791</v>
      </c>
      <c r="Z70" s="35">
        <v>2415</v>
      </c>
      <c r="AA70" s="35">
        <v>364</v>
      </c>
      <c r="AB70" s="35">
        <v>255</v>
      </c>
      <c r="AC70" s="35">
        <v>837</v>
      </c>
      <c r="AD70" s="35">
        <v>22132</v>
      </c>
      <c r="AE70" s="35">
        <v>4059</v>
      </c>
      <c r="AF70" s="35">
        <v>623</v>
      </c>
      <c r="AG70" s="35">
        <v>5568</v>
      </c>
      <c r="AH70" s="35">
        <v>2010</v>
      </c>
      <c r="AI70" s="35">
        <v>3913</v>
      </c>
      <c r="AJ70" s="35">
        <v>1848</v>
      </c>
      <c r="AK70" s="35">
        <v>1114</v>
      </c>
      <c r="AL70" s="35">
        <v>239</v>
      </c>
      <c r="AM70" s="35">
        <v>3113</v>
      </c>
      <c r="AN70" s="35">
        <v>404</v>
      </c>
      <c r="AO70" s="35">
        <v>2985</v>
      </c>
      <c r="AP70" s="35">
        <v>3768</v>
      </c>
      <c r="AQ70" s="35">
        <v>1357</v>
      </c>
      <c r="AR70" s="35">
        <v>335</v>
      </c>
      <c r="AS70" s="35">
        <v>3604</v>
      </c>
      <c r="AT70" s="35">
        <v>0</v>
      </c>
      <c r="AU70" s="35"/>
      <c r="AV70" s="35"/>
      <c r="AW70" s="35">
        <v>0</v>
      </c>
      <c r="AX70" s="75">
        <f t="shared" si="9"/>
        <v>74960</v>
      </c>
      <c r="AY70" s="56"/>
      <c r="AZ70" s="38">
        <v>48136</v>
      </c>
      <c r="BA70" s="76">
        <f t="shared" si="6"/>
        <v>28312</v>
      </c>
      <c r="BB70" s="37">
        <f t="shared" si="7"/>
        <v>28274</v>
      </c>
      <c r="BC70" s="74">
        <v>901</v>
      </c>
      <c r="BD70" s="36">
        <v>27373</v>
      </c>
      <c r="BE70" s="77">
        <v>0</v>
      </c>
      <c r="BF70" s="77">
        <v>38</v>
      </c>
      <c r="BG70" s="36">
        <v>0</v>
      </c>
      <c r="BH70" s="78">
        <v>0</v>
      </c>
      <c r="BI70" s="56"/>
      <c r="BJ70" s="13"/>
      <c r="BK70" s="13"/>
      <c r="BL70" s="13"/>
      <c r="DI70" s="109"/>
      <c r="DJ70" s="109"/>
    </row>
    <row r="71" spans="1:114" s="15" customFormat="1" x14ac:dyDescent="0.3">
      <c r="A71" s="5" t="s">
        <v>82</v>
      </c>
      <c r="B71" s="9" t="s">
        <v>120</v>
      </c>
      <c r="C71" s="35">
        <f t="shared" si="8"/>
        <v>69065</v>
      </c>
      <c r="D71" s="110"/>
      <c r="E71" s="110"/>
      <c r="F71" s="110"/>
      <c r="G71" s="110"/>
      <c r="H71" s="110"/>
      <c r="I71" s="110"/>
      <c r="J71" s="110"/>
      <c r="K71" s="110"/>
      <c r="L71" s="37">
        <v>31</v>
      </c>
      <c r="M71" s="35">
        <v>0</v>
      </c>
      <c r="N71" s="35">
        <v>1</v>
      </c>
      <c r="O71" s="35">
        <v>0</v>
      </c>
      <c r="P71" s="35">
        <v>3</v>
      </c>
      <c r="Q71" s="35">
        <v>315</v>
      </c>
      <c r="R71" s="35">
        <v>1040</v>
      </c>
      <c r="S71" s="35">
        <v>0</v>
      </c>
      <c r="T71" s="35">
        <v>98</v>
      </c>
      <c r="U71" s="35">
        <v>67</v>
      </c>
      <c r="V71" s="35">
        <v>168</v>
      </c>
      <c r="W71" s="35">
        <v>21</v>
      </c>
      <c r="X71" s="35">
        <v>91</v>
      </c>
      <c r="Y71" s="35">
        <v>216</v>
      </c>
      <c r="Z71" s="35">
        <v>38</v>
      </c>
      <c r="AA71" s="35">
        <v>20</v>
      </c>
      <c r="AB71" s="35">
        <v>232</v>
      </c>
      <c r="AC71" s="35">
        <v>13</v>
      </c>
      <c r="AD71" s="35">
        <v>64</v>
      </c>
      <c r="AE71" s="35">
        <v>26</v>
      </c>
      <c r="AF71" s="35">
        <v>464</v>
      </c>
      <c r="AG71" s="35">
        <v>994</v>
      </c>
      <c r="AH71" s="35">
        <v>569</v>
      </c>
      <c r="AI71" s="35">
        <v>2576</v>
      </c>
      <c r="AJ71" s="35">
        <v>78</v>
      </c>
      <c r="AK71" s="35">
        <v>131</v>
      </c>
      <c r="AL71" s="35">
        <v>47</v>
      </c>
      <c r="AM71" s="35">
        <v>328</v>
      </c>
      <c r="AN71" s="35">
        <v>206</v>
      </c>
      <c r="AO71" s="35">
        <v>1500</v>
      </c>
      <c r="AP71" s="35">
        <v>2023</v>
      </c>
      <c r="AQ71" s="35">
        <v>454</v>
      </c>
      <c r="AR71" s="35">
        <v>6</v>
      </c>
      <c r="AS71" s="35">
        <v>3952</v>
      </c>
      <c r="AT71" s="35">
        <v>0</v>
      </c>
      <c r="AU71" s="35"/>
      <c r="AV71" s="35"/>
      <c r="AW71" s="35">
        <v>0</v>
      </c>
      <c r="AX71" s="75">
        <f t="shared" si="9"/>
        <v>15772</v>
      </c>
      <c r="AY71" s="56"/>
      <c r="AZ71" s="38">
        <v>0</v>
      </c>
      <c r="BA71" s="76">
        <f t="shared" si="6"/>
        <v>50199</v>
      </c>
      <c r="BB71" s="37">
        <f t="shared" si="7"/>
        <v>50197</v>
      </c>
      <c r="BC71" s="74">
        <v>24342</v>
      </c>
      <c r="BD71" s="36">
        <v>25855</v>
      </c>
      <c r="BE71" s="77">
        <v>0</v>
      </c>
      <c r="BF71" s="77">
        <v>2</v>
      </c>
      <c r="BG71" s="36">
        <v>0</v>
      </c>
      <c r="BH71" s="78">
        <v>3094</v>
      </c>
      <c r="BI71" s="56"/>
      <c r="BJ71" s="13"/>
      <c r="BK71" s="13"/>
      <c r="BL71" s="13"/>
      <c r="DI71" s="109"/>
      <c r="DJ71" s="109"/>
    </row>
    <row r="72" spans="1:114" s="15" customFormat="1" x14ac:dyDescent="0.3">
      <c r="A72" s="5" t="s">
        <v>83</v>
      </c>
      <c r="B72" s="9" t="s">
        <v>121</v>
      </c>
      <c r="C72" s="35">
        <f t="shared" si="8"/>
        <v>200411</v>
      </c>
      <c r="D72" s="110"/>
      <c r="E72" s="110"/>
      <c r="F72" s="110"/>
      <c r="G72" s="110"/>
      <c r="H72" s="110"/>
      <c r="I72" s="110"/>
      <c r="J72" s="110"/>
      <c r="K72" s="110"/>
      <c r="L72" s="37">
        <v>14</v>
      </c>
      <c r="M72" s="35">
        <v>15</v>
      </c>
      <c r="N72" s="35">
        <v>3</v>
      </c>
      <c r="O72" s="35">
        <v>0</v>
      </c>
      <c r="P72" s="35">
        <v>559</v>
      </c>
      <c r="Q72" s="35">
        <v>376</v>
      </c>
      <c r="R72" s="35">
        <v>737</v>
      </c>
      <c r="S72" s="35">
        <v>0</v>
      </c>
      <c r="T72" s="35">
        <v>8</v>
      </c>
      <c r="U72" s="35">
        <v>237</v>
      </c>
      <c r="V72" s="35">
        <v>138</v>
      </c>
      <c r="W72" s="35">
        <v>120</v>
      </c>
      <c r="X72" s="35">
        <v>111</v>
      </c>
      <c r="Y72" s="35">
        <v>363</v>
      </c>
      <c r="Z72" s="35">
        <v>133</v>
      </c>
      <c r="AA72" s="35">
        <v>0</v>
      </c>
      <c r="AB72" s="35">
        <v>10</v>
      </c>
      <c r="AC72" s="35">
        <v>59</v>
      </c>
      <c r="AD72" s="35">
        <v>92</v>
      </c>
      <c r="AE72" s="35">
        <v>690</v>
      </c>
      <c r="AF72" s="35">
        <v>432</v>
      </c>
      <c r="AG72" s="35">
        <v>2733</v>
      </c>
      <c r="AH72" s="35">
        <v>2021</v>
      </c>
      <c r="AI72" s="35">
        <v>538</v>
      </c>
      <c r="AJ72" s="35">
        <v>1278</v>
      </c>
      <c r="AK72" s="35">
        <v>823</v>
      </c>
      <c r="AL72" s="35">
        <v>1406</v>
      </c>
      <c r="AM72" s="35">
        <v>2081</v>
      </c>
      <c r="AN72" s="35">
        <v>298</v>
      </c>
      <c r="AO72" s="35">
        <v>324</v>
      </c>
      <c r="AP72" s="35">
        <v>235</v>
      </c>
      <c r="AQ72" s="35">
        <v>333</v>
      </c>
      <c r="AR72" s="35">
        <v>177</v>
      </c>
      <c r="AS72" s="35">
        <v>75</v>
      </c>
      <c r="AT72" s="35">
        <v>0</v>
      </c>
      <c r="AU72" s="35"/>
      <c r="AV72" s="35"/>
      <c r="AW72" s="35">
        <v>0</v>
      </c>
      <c r="AX72" s="75">
        <f t="shared" si="9"/>
        <v>16419</v>
      </c>
      <c r="AY72" s="56"/>
      <c r="AZ72" s="38">
        <v>2833</v>
      </c>
      <c r="BA72" s="76">
        <f t="shared" si="6"/>
        <v>2906</v>
      </c>
      <c r="BB72" s="37">
        <f t="shared" si="7"/>
        <v>2906</v>
      </c>
      <c r="BC72" s="74">
        <v>0</v>
      </c>
      <c r="BD72" s="36">
        <v>2906</v>
      </c>
      <c r="BE72" s="77">
        <v>0</v>
      </c>
      <c r="BF72" s="77">
        <v>0</v>
      </c>
      <c r="BG72" s="36">
        <v>177515</v>
      </c>
      <c r="BH72" s="78">
        <v>738</v>
      </c>
      <c r="BI72" s="56"/>
      <c r="BJ72" s="13"/>
      <c r="BK72" s="13"/>
      <c r="BL72" s="13"/>
      <c r="DI72" s="109"/>
      <c r="DJ72" s="109"/>
    </row>
    <row r="73" spans="1:114" s="15" customFormat="1" x14ac:dyDescent="0.3">
      <c r="A73" s="5" t="s">
        <v>84</v>
      </c>
      <c r="B73" s="9" t="s">
        <v>122</v>
      </c>
      <c r="C73" s="35">
        <f t="shared" si="8"/>
        <v>27991</v>
      </c>
      <c r="D73" s="110"/>
      <c r="E73" s="110"/>
      <c r="F73" s="110"/>
      <c r="G73" s="110"/>
      <c r="H73" s="110"/>
      <c r="I73" s="110"/>
      <c r="J73" s="110"/>
      <c r="K73" s="110"/>
      <c r="L73" s="37">
        <v>18</v>
      </c>
      <c r="M73" s="35">
        <v>1</v>
      </c>
      <c r="N73" s="35">
        <v>4</v>
      </c>
      <c r="O73" s="35">
        <v>8</v>
      </c>
      <c r="P73" s="35">
        <v>31</v>
      </c>
      <c r="Q73" s="35">
        <v>198</v>
      </c>
      <c r="R73" s="35">
        <v>91</v>
      </c>
      <c r="S73" s="35">
        <v>0</v>
      </c>
      <c r="T73" s="35">
        <v>0</v>
      </c>
      <c r="U73" s="35">
        <v>108</v>
      </c>
      <c r="V73" s="35">
        <v>53</v>
      </c>
      <c r="W73" s="35">
        <v>4</v>
      </c>
      <c r="X73" s="35">
        <v>40</v>
      </c>
      <c r="Y73" s="35">
        <v>874</v>
      </c>
      <c r="Z73" s="35">
        <v>79</v>
      </c>
      <c r="AA73" s="35">
        <v>2</v>
      </c>
      <c r="AB73" s="35">
        <v>7</v>
      </c>
      <c r="AC73" s="35">
        <v>57</v>
      </c>
      <c r="AD73" s="35">
        <v>942</v>
      </c>
      <c r="AE73" s="35">
        <v>169</v>
      </c>
      <c r="AF73" s="35">
        <v>304</v>
      </c>
      <c r="AG73" s="35">
        <v>598</v>
      </c>
      <c r="AH73" s="35">
        <v>8091</v>
      </c>
      <c r="AI73" s="35">
        <v>227</v>
      </c>
      <c r="AJ73" s="35">
        <v>1157</v>
      </c>
      <c r="AK73" s="35">
        <v>2219</v>
      </c>
      <c r="AL73" s="35">
        <v>571</v>
      </c>
      <c r="AM73" s="35">
        <v>1130</v>
      </c>
      <c r="AN73" s="35">
        <v>217</v>
      </c>
      <c r="AO73" s="35">
        <v>617</v>
      </c>
      <c r="AP73" s="35">
        <v>550</v>
      </c>
      <c r="AQ73" s="35">
        <v>190</v>
      </c>
      <c r="AR73" s="35">
        <v>108</v>
      </c>
      <c r="AS73" s="35">
        <v>123</v>
      </c>
      <c r="AT73" s="35">
        <v>0</v>
      </c>
      <c r="AU73" s="35"/>
      <c r="AV73" s="35"/>
      <c r="AW73" s="35">
        <v>0</v>
      </c>
      <c r="AX73" s="75">
        <f t="shared" si="9"/>
        <v>18788</v>
      </c>
      <c r="AY73" s="56"/>
      <c r="AZ73" s="38">
        <v>0</v>
      </c>
      <c r="BA73" s="76">
        <f t="shared" si="6"/>
        <v>9203</v>
      </c>
      <c r="BB73" s="37">
        <f t="shared" si="7"/>
        <v>9203</v>
      </c>
      <c r="BC73" s="74">
        <v>0</v>
      </c>
      <c r="BD73" s="36">
        <v>9203</v>
      </c>
      <c r="BE73" s="77">
        <v>0</v>
      </c>
      <c r="BF73" s="77">
        <v>0</v>
      </c>
      <c r="BG73" s="36">
        <v>0</v>
      </c>
      <c r="BH73" s="78">
        <v>0</v>
      </c>
      <c r="BI73" s="56"/>
      <c r="BJ73" s="13"/>
      <c r="BK73" s="13"/>
      <c r="BL73" s="13"/>
      <c r="DI73" s="109"/>
      <c r="DJ73" s="109"/>
    </row>
    <row r="74" spans="1:114" s="15" customFormat="1" x14ac:dyDescent="0.3">
      <c r="A74" s="5" t="s">
        <v>85</v>
      </c>
      <c r="B74" s="9" t="s">
        <v>123</v>
      </c>
      <c r="C74" s="35">
        <f t="shared" si="8"/>
        <v>290871</v>
      </c>
      <c r="D74" s="110"/>
      <c r="E74" s="110"/>
      <c r="F74" s="110"/>
      <c r="G74" s="110"/>
      <c r="H74" s="110"/>
      <c r="I74" s="110"/>
      <c r="J74" s="110"/>
      <c r="K74" s="110"/>
      <c r="L74" s="37">
        <v>914</v>
      </c>
      <c r="M74" s="35">
        <v>409</v>
      </c>
      <c r="N74" s="35">
        <v>594</v>
      </c>
      <c r="O74" s="35">
        <v>26</v>
      </c>
      <c r="P74" s="35">
        <v>644</v>
      </c>
      <c r="Q74" s="35">
        <v>5698</v>
      </c>
      <c r="R74" s="35">
        <v>4510</v>
      </c>
      <c r="S74" s="35">
        <v>0</v>
      </c>
      <c r="T74" s="35">
        <v>206</v>
      </c>
      <c r="U74" s="35">
        <v>1174</v>
      </c>
      <c r="V74" s="35">
        <v>20875</v>
      </c>
      <c r="W74" s="35">
        <v>360</v>
      </c>
      <c r="X74" s="35">
        <v>3075</v>
      </c>
      <c r="Y74" s="35">
        <v>13816</v>
      </c>
      <c r="Z74" s="35">
        <v>6858</v>
      </c>
      <c r="AA74" s="35">
        <v>923</v>
      </c>
      <c r="AB74" s="35">
        <v>2326</v>
      </c>
      <c r="AC74" s="35">
        <v>863</v>
      </c>
      <c r="AD74" s="35">
        <v>524</v>
      </c>
      <c r="AE74" s="35">
        <v>488</v>
      </c>
      <c r="AF74" s="35">
        <v>3955</v>
      </c>
      <c r="AG74" s="35">
        <v>40591</v>
      </c>
      <c r="AH74" s="35">
        <v>5905</v>
      </c>
      <c r="AI74" s="35">
        <v>1301</v>
      </c>
      <c r="AJ74" s="35">
        <v>2003</v>
      </c>
      <c r="AK74" s="35">
        <v>2063</v>
      </c>
      <c r="AL74" s="35">
        <v>455</v>
      </c>
      <c r="AM74" s="35">
        <v>9646</v>
      </c>
      <c r="AN74" s="35">
        <v>1511</v>
      </c>
      <c r="AO74" s="35">
        <v>3062</v>
      </c>
      <c r="AP74" s="35">
        <v>2487</v>
      </c>
      <c r="AQ74" s="35">
        <v>278</v>
      </c>
      <c r="AR74" s="35">
        <v>409</v>
      </c>
      <c r="AS74" s="35">
        <v>2856</v>
      </c>
      <c r="AT74" s="35">
        <v>0</v>
      </c>
      <c r="AU74" s="35"/>
      <c r="AV74" s="35"/>
      <c r="AW74" s="35">
        <v>0</v>
      </c>
      <c r="AX74" s="75">
        <f t="shared" si="9"/>
        <v>140805</v>
      </c>
      <c r="AY74" s="56"/>
      <c r="AZ74" s="38">
        <v>67183</v>
      </c>
      <c r="BA74" s="76">
        <f t="shared" si="6"/>
        <v>82883</v>
      </c>
      <c r="BB74" s="37">
        <f t="shared" si="7"/>
        <v>82883</v>
      </c>
      <c r="BC74" s="74">
        <v>0</v>
      </c>
      <c r="BD74" s="36">
        <v>82883</v>
      </c>
      <c r="BE74" s="77">
        <v>0</v>
      </c>
      <c r="BF74" s="77">
        <v>0</v>
      </c>
      <c r="BG74" s="36">
        <v>0</v>
      </c>
      <c r="BH74" s="78">
        <v>0</v>
      </c>
      <c r="BI74" s="56"/>
      <c r="BJ74" s="13"/>
      <c r="BK74" s="13"/>
      <c r="BL74" s="13"/>
      <c r="DI74" s="109"/>
      <c r="DJ74" s="109"/>
    </row>
    <row r="75" spans="1:114" s="15" customFormat="1" x14ac:dyDescent="0.3">
      <c r="A75" s="5" t="s">
        <v>86</v>
      </c>
      <c r="B75" s="9" t="s">
        <v>124</v>
      </c>
      <c r="C75" s="35">
        <f t="shared" si="8"/>
        <v>300341</v>
      </c>
      <c r="D75" s="110"/>
      <c r="E75" s="110"/>
      <c r="F75" s="110"/>
      <c r="G75" s="110"/>
      <c r="H75" s="110"/>
      <c r="I75" s="110"/>
      <c r="J75" s="110"/>
      <c r="K75" s="110"/>
      <c r="L75" s="37">
        <v>1421</v>
      </c>
      <c r="M75" s="35">
        <v>2</v>
      </c>
      <c r="N75" s="35">
        <v>15</v>
      </c>
      <c r="O75" s="35">
        <v>2</v>
      </c>
      <c r="P75" s="35">
        <v>387</v>
      </c>
      <c r="Q75" s="35">
        <v>339</v>
      </c>
      <c r="R75" s="35">
        <v>79</v>
      </c>
      <c r="S75" s="35">
        <v>0</v>
      </c>
      <c r="T75" s="35">
        <v>78</v>
      </c>
      <c r="U75" s="35">
        <v>34</v>
      </c>
      <c r="V75" s="35">
        <v>49</v>
      </c>
      <c r="W75" s="35">
        <v>24</v>
      </c>
      <c r="X75" s="35">
        <v>9</v>
      </c>
      <c r="Y75" s="35">
        <v>32</v>
      </c>
      <c r="Z75" s="35">
        <v>44</v>
      </c>
      <c r="AA75" s="35">
        <v>1</v>
      </c>
      <c r="AB75" s="35">
        <v>19</v>
      </c>
      <c r="AC75" s="35">
        <v>198</v>
      </c>
      <c r="AD75" s="35">
        <v>378</v>
      </c>
      <c r="AE75" s="35">
        <v>536</v>
      </c>
      <c r="AF75" s="35">
        <v>491</v>
      </c>
      <c r="AG75" s="35">
        <v>1712</v>
      </c>
      <c r="AH75" s="35">
        <v>1579</v>
      </c>
      <c r="AI75" s="35">
        <v>134</v>
      </c>
      <c r="AJ75" s="35">
        <v>472</v>
      </c>
      <c r="AK75" s="35">
        <v>471</v>
      </c>
      <c r="AL75" s="35">
        <v>332</v>
      </c>
      <c r="AM75" s="35">
        <v>5619</v>
      </c>
      <c r="AN75" s="35">
        <v>867</v>
      </c>
      <c r="AO75" s="35">
        <v>3519</v>
      </c>
      <c r="AP75" s="35">
        <v>3144</v>
      </c>
      <c r="AQ75" s="35">
        <v>170</v>
      </c>
      <c r="AR75" s="35">
        <v>416</v>
      </c>
      <c r="AS75" s="35">
        <v>207</v>
      </c>
      <c r="AT75" s="35">
        <v>0</v>
      </c>
      <c r="AU75" s="35"/>
      <c r="AV75" s="35"/>
      <c r="AW75" s="35">
        <v>0</v>
      </c>
      <c r="AX75" s="75">
        <f t="shared" si="9"/>
        <v>22780</v>
      </c>
      <c r="AY75" s="56"/>
      <c r="AZ75" s="38">
        <v>2189</v>
      </c>
      <c r="BA75" s="76">
        <f t="shared" si="6"/>
        <v>275372</v>
      </c>
      <c r="BB75" s="37">
        <f t="shared" si="7"/>
        <v>275372</v>
      </c>
      <c r="BC75" s="74">
        <v>0</v>
      </c>
      <c r="BD75" s="36">
        <v>275372</v>
      </c>
      <c r="BE75" s="77">
        <v>0</v>
      </c>
      <c r="BF75" s="77">
        <v>0</v>
      </c>
      <c r="BG75" s="36">
        <v>0</v>
      </c>
      <c r="BH75" s="78">
        <v>0</v>
      </c>
      <c r="BI75" s="56"/>
      <c r="BJ75" s="13"/>
      <c r="BK75" s="13"/>
      <c r="BL75" s="13"/>
      <c r="DI75" s="109"/>
      <c r="DJ75" s="109"/>
    </row>
    <row r="76" spans="1:114" s="15" customFormat="1" x14ac:dyDescent="0.3">
      <c r="A76" s="5" t="s">
        <v>87</v>
      </c>
      <c r="B76" s="9" t="s">
        <v>125</v>
      </c>
      <c r="C76" s="35">
        <f t="shared" si="8"/>
        <v>285027</v>
      </c>
      <c r="D76" s="110"/>
      <c r="E76" s="110"/>
      <c r="F76" s="110"/>
      <c r="G76" s="110"/>
      <c r="H76" s="110"/>
      <c r="I76" s="110"/>
      <c r="J76" s="110"/>
      <c r="K76" s="110"/>
      <c r="L76" s="37">
        <v>238</v>
      </c>
      <c r="M76" s="35">
        <v>63</v>
      </c>
      <c r="N76" s="35">
        <v>192</v>
      </c>
      <c r="O76" s="35">
        <v>5</v>
      </c>
      <c r="P76" s="35">
        <v>216</v>
      </c>
      <c r="Q76" s="35">
        <v>1195</v>
      </c>
      <c r="R76" s="35">
        <v>309</v>
      </c>
      <c r="S76" s="35">
        <v>14</v>
      </c>
      <c r="T76" s="35">
        <v>264</v>
      </c>
      <c r="U76" s="35">
        <v>698</v>
      </c>
      <c r="V76" s="35">
        <v>468</v>
      </c>
      <c r="W76" s="35">
        <v>63</v>
      </c>
      <c r="X76" s="35">
        <v>72</v>
      </c>
      <c r="Y76" s="35">
        <v>510</v>
      </c>
      <c r="Z76" s="35">
        <v>320</v>
      </c>
      <c r="AA76" s="35">
        <v>295</v>
      </c>
      <c r="AB76" s="35">
        <v>149</v>
      </c>
      <c r="AC76" s="35">
        <v>565</v>
      </c>
      <c r="AD76" s="35">
        <v>789</v>
      </c>
      <c r="AE76" s="35">
        <v>534</v>
      </c>
      <c r="AF76" s="35">
        <v>1407</v>
      </c>
      <c r="AG76" s="35">
        <v>16916</v>
      </c>
      <c r="AH76" s="35">
        <v>4654</v>
      </c>
      <c r="AI76" s="35">
        <v>5943</v>
      </c>
      <c r="AJ76" s="35">
        <v>6874</v>
      </c>
      <c r="AK76" s="35">
        <v>3391</v>
      </c>
      <c r="AL76" s="35">
        <v>446</v>
      </c>
      <c r="AM76" s="35">
        <v>25675</v>
      </c>
      <c r="AN76" s="35">
        <v>2261</v>
      </c>
      <c r="AO76" s="35">
        <v>12906</v>
      </c>
      <c r="AP76" s="35">
        <v>3436</v>
      </c>
      <c r="AQ76" s="35">
        <v>1172</v>
      </c>
      <c r="AR76" s="35">
        <v>657</v>
      </c>
      <c r="AS76" s="35">
        <v>5008</v>
      </c>
      <c r="AT76" s="35">
        <v>0</v>
      </c>
      <c r="AU76" s="35"/>
      <c r="AV76" s="35"/>
      <c r="AW76" s="35">
        <v>0</v>
      </c>
      <c r="AX76" s="75">
        <f t="shared" si="9"/>
        <v>97705</v>
      </c>
      <c r="AY76" s="56"/>
      <c r="AZ76" s="38">
        <v>25509</v>
      </c>
      <c r="BA76" s="76">
        <f t="shared" si="6"/>
        <v>135228</v>
      </c>
      <c r="BB76" s="37">
        <f t="shared" si="7"/>
        <v>135228</v>
      </c>
      <c r="BC76" s="74">
        <v>0</v>
      </c>
      <c r="BD76" s="36">
        <v>135228</v>
      </c>
      <c r="BE76" s="77">
        <v>0</v>
      </c>
      <c r="BF76" s="77">
        <v>0</v>
      </c>
      <c r="BG76" s="36">
        <v>35972</v>
      </c>
      <c r="BH76" s="78">
        <v>-9387</v>
      </c>
      <c r="BI76" s="56"/>
      <c r="BJ76" s="13"/>
      <c r="BK76" s="13"/>
      <c r="BL76" s="13"/>
      <c r="DI76" s="109"/>
      <c r="DJ76" s="109"/>
    </row>
    <row r="77" spans="1:114" s="15" customFormat="1" x14ac:dyDescent="0.3">
      <c r="A77" s="5" t="s">
        <v>88</v>
      </c>
      <c r="B77" s="9" t="s">
        <v>126</v>
      </c>
      <c r="C77" s="35">
        <f t="shared" si="8"/>
        <v>109585</v>
      </c>
      <c r="D77" s="110"/>
      <c r="E77" s="110"/>
      <c r="F77" s="110"/>
      <c r="G77" s="110"/>
      <c r="H77" s="110"/>
      <c r="I77" s="110"/>
      <c r="J77" s="110"/>
      <c r="K77" s="110"/>
      <c r="L77" s="37">
        <v>196</v>
      </c>
      <c r="M77" s="35">
        <v>923</v>
      </c>
      <c r="N77" s="35">
        <v>42</v>
      </c>
      <c r="O77" s="35">
        <v>21</v>
      </c>
      <c r="P77" s="35">
        <v>219</v>
      </c>
      <c r="Q77" s="35">
        <v>1110</v>
      </c>
      <c r="R77" s="35">
        <v>1067</v>
      </c>
      <c r="S77" s="35">
        <v>0</v>
      </c>
      <c r="T77" s="35">
        <v>31</v>
      </c>
      <c r="U77" s="35">
        <v>421</v>
      </c>
      <c r="V77" s="35">
        <v>754</v>
      </c>
      <c r="W77" s="35">
        <v>902</v>
      </c>
      <c r="X77" s="35">
        <v>575</v>
      </c>
      <c r="Y77" s="35">
        <v>703</v>
      </c>
      <c r="Z77" s="35">
        <v>890</v>
      </c>
      <c r="AA77" s="35">
        <v>5</v>
      </c>
      <c r="AB77" s="35">
        <v>1012</v>
      </c>
      <c r="AC77" s="35">
        <v>597</v>
      </c>
      <c r="AD77" s="35">
        <v>3648</v>
      </c>
      <c r="AE77" s="35">
        <v>702</v>
      </c>
      <c r="AF77" s="35">
        <v>2271</v>
      </c>
      <c r="AG77" s="35">
        <v>17443</v>
      </c>
      <c r="AH77" s="35">
        <v>14346</v>
      </c>
      <c r="AI77" s="35">
        <v>1975</v>
      </c>
      <c r="AJ77" s="35">
        <v>1451</v>
      </c>
      <c r="AK77" s="35">
        <v>8421</v>
      </c>
      <c r="AL77" s="35">
        <v>485</v>
      </c>
      <c r="AM77" s="35">
        <v>3956</v>
      </c>
      <c r="AN77" s="35">
        <v>1532</v>
      </c>
      <c r="AO77" s="35">
        <v>630</v>
      </c>
      <c r="AP77" s="35">
        <v>1024</v>
      </c>
      <c r="AQ77" s="35">
        <v>206</v>
      </c>
      <c r="AR77" s="35">
        <v>609</v>
      </c>
      <c r="AS77" s="35">
        <v>658</v>
      </c>
      <c r="AT77" s="35">
        <v>0</v>
      </c>
      <c r="AU77" s="35"/>
      <c r="AV77" s="35"/>
      <c r="AW77" s="35">
        <v>0</v>
      </c>
      <c r="AX77" s="75">
        <f t="shared" si="9"/>
        <v>68825</v>
      </c>
      <c r="AY77" s="56"/>
      <c r="AZ77" s="38">
        <v>17422</v>
      </c>
      <c r="BA77" s="76">
        <f t="shared" si="6"/>
        <v>23338</v>
      </c>
      <c r="BB77" s="37">
        <f t="shared" si="7"/>
        <v>16510</v>
      </c>
      <c r="BC77" s="74">
        <v>0</v>
      </c>
      <c r="BD77" s="36">
        <v>16510</v>
      </c>
      <c r="BE77" s="77">
        <v>6828</v>
      </c>
      <c r="BF77" s="77">
        <v>0</v>
      </c>
      <c r="BG77" s="36">
        <v>0</v>
      </c>
      <c r="BH77" s="78">
        <v>0</v>
      </c>
      <c r="BI77" s="56"/>
      <c r="BJ77" s="13"/>
      <c r="BK77" s="13"/>
      <c r="BL77" s="13"/>
      <c r="DI77" s="109"/>
      <c r="DJ77" s="109"/>
    </row>
    <row r="78" spans="1:114" s="15" customFormat="1" x14ac:dyDescent="0.3">
      <c r="A78" s="5" t="s">
        <v>89</v>
      </c>
      <c r="B78" s="9" t="s">
        <v>127</v>
      </c>
      <c r="C78" s="35">
        <f t="shared" si="8"/>
        <v>187779</v>
      </c>
      <c r="D78" s="110"/>
      <c r="E78" s="110"/>
      <c r="F78" s="110"/>
      <c r="G78" s="110"/>
      <c r="H78" s="110"/>
      <c r="I78" s="110"/>
      <c r="J78" s="110"/>
      <c r="K78" s="110"/>
      <c r="L78" s="37">
        <v>8523</v>
      </c>
      <c r="M78" s="35">
        <v>8</v>
      </c>
      <c r="N78" s="35">
        <v>0</v>
      </c>
      <c r="O78" s="35">
        <v>5</v>
      </c>
      <c r="P78" s="35">
        <v>71</v>
      </c>
      <c r="Q78" s="35">
        <v>3133</v>
      </c>
      <c r="R78" s="35">
        <v>400</v>
      </c>
      <c r="S78" s="35">
        <v>0</v>
      </c>
      <c r="T78" s="35">
        <v>97</v>
      </c>
      <c r="U78" s="35">
        <v>228</v>
      </c>
      <c r="V78" s="35">
        <v>81</v>
      </c>
      <c r="W78" s="35">
        <v>90</v>
      </c>
      <c r="X78" s="35">
        <v>35</v>
      </c>
      <c r="Y78" s="35">
        <v>84</v>
      </c>
      <c r="Z78" s="35">
        <v>154</v>
      </c>
      <c r="AA78" s="35">
        <v>5</v>
      </c>
      <c r="AB78" s="35">
        <v>121</v>
      </c>
      <c r="AC78" s="35">
        <v>1153</v>
      </c>
      <c r="AD78" s="35">
        <v>53</v>
      </c>
      <c r="AE78" s="35">
        <v>196</v>
      </c>
      <c r="AF78" s="35">
        <v>895</v>
      </c>
      <c r="AG78" s="35">
        <v>7506</v>
      </c>
      <c r="AH78" s="35">
        <v>10981</v>
      </c>
      <c r="AI78" s="35">
        <v>1957</v>
      </c>
      <c r="AJ78" s="35">
        <v>3172</v>
      </c>
      <c r="AK78" s="35">
        <v>598</v>
      </c>
      <c r="AL78" s="35">
        <v>3069</v>
      </c>
      <c r="AM78" s="35">
        <v>6816</v>
      </c>
      <c r="AN78" s="35">
        <v>1206</v>
      </c>
      <c r="AO78" s="35">
        <v>1011</v>
      </c>
      <c r="AP78" s="35">
        <v>284</v>
      </c>
      <c r="AQ78" s="35">
        <v>572</v>
      </c>
      <c r="AR78" s="35">
        <v>317</v>
      </c>
      <c r="AS78" s="35">
        <v>352</v>
      </c>
      <c r="AT78" s="35">
        <v>0</v>
      </c>
      <c r="AU78" s="35"/>
      <c r="AV78" s="35"/>
      <c r="AW78" s="35">
        <v>0</v>
      </c>
      <c r="AX78" s="75">
        <f t="shared" si="9"/>
        <v>53173</v>
      </c>
      <c r="AY78" s="56"/>
      <c r="AZ78" s="38">
        <v>0</v>
      </c>
      <c r="BA78" s="76">
        <f t="shared" si="6"/>
        <v>134606</v>
      </c>
      <c r="BB78" s="37">
        <f t="shared" si="7"/>
        <v>134606</v>
      </c>
      <c r="BC78" s="74">
        <v>94991</v>
      </c>
      <c r="BD78" s="36">
        <v>39615</v>
      </c>
      <c r="BE78" s="77">
        <v>0</v>
      </c>
      <c r="BF78" s="77">
        <v>0</v>
      </c>
      <c r="BG78" s="36">
        <v>0</v>
      </c>
      <c r="BH78" s="78">
        <v>0</v>
      </c>
      <c r="BI78" s="56"/>
      <c r="BJ78" s="13"/>
      <c r="BK78" s="13"/>
      <c r="BL78" s="13"/>
      <c r="DI78" s="109"/>
      <c r="DJ78" s="109"/>
    </row>
    <row r="79" spans="1:114" s="15" customFormat="1" x14ac:dyDescent="0.3">
      <c r="A79" s="5" t="s">
        <v>90</v>
      </c>
      <c r="B79" s="9" t="s">
        <v>128</v>
      </c>
      <c r="C79" s="35">
        <f t="shared" si="8"/>
        <v>310036</v>
      </c>
      <c r="D79" s="110"/>
      <c r="E79" s="110"/>
      <c r="F79" s="110"/>
      <c r="G79" s="110"/>
      <c r="H79" s="110"/>
      <c r="I79" s="110"/>
      <c r="J79" s="110"/>
      <c r="K79" s="110"/>
      <c r="L79" s="37">
        <v>287</v>
      </c>
      <c r="M79" s="35">
        <v>2463</v>
      </c>
      <c r="N79" s="35">
        <v>112</v>
      </c>
      <c r="O79" s="35">
        <v>72</v>
      </c>
      <c r="P79" s="35">
        <v>3201</v>
      </c>
      <c r="Q79" s="35">
        <v>9485</v>
      </c>
      <c r="R79" s="35">
        <v>8932</v>
      </c>
      <c r="S79" s="35">
        <v>0</v>
      </c>
      <c r="T79" s="35">
        <v>208</v>
      </c>
      <c r="U79" s="35">
        <v>3575</v>
      </c>
      <c r="V79" s="35">
        <v>8390</v>
      </c>
      <c r="W79" s="35">
        <v>521</v>
      </c>
      <c r="X79" s="35">
        <v>763</v>
      </c>
      <c r="Y79" s="35">
        <v>1411</v>
      </c>
      <c r="Z79" s="35">
        <v>2333</v>
      </c>
      <c r="AA79" s="35">
        <v>37</v>
      </c>
      <c r="AB79" s="35">
        <v>2924</v>
      </c>
      <c r="AC79" s="35">
        <v>13724</v>
      </c>
      <c r="AD79" s="35">
        <v>4677</v>
      </c>
      <c r="AE79" s="35">
        <v>6759</v>
      </c>
      <c r="AF79" s="35">
        <v>13852</v>
      </c>
      <c r="AG79" s="35">
        <v>13861</v>
      </c>
      <c r="AH79" s="35">
        <v>37493</v>
      </c>
      <c r="AI79" s="35">
        <v>8684</v>
      </c>
      <c r="AJ79" s="35">
        <v>24230</v>
      </c>
      <c r="AK79" s="35">
        <v>16123</v>
      </c>
      <c r="AL79" s="35">
        <v>2363</v>
      </c>
      <c r="AM79" s="35">
        <v>73701</v>
      </c>
      <c r="AN79" s="35">
        <v>21845</v>
      </c>
      <c r="AO79" s="35">
        <v>1357</v>
      </c>
      <c r="AP79" s="35">
        <v>6598</v>
      </c>
      <c r="AQ79" s="35">
        <v>6047</v>
      </c>
      <c r="AR79" s="35">
        <v>4716</v>
      </c>
      <c r="AS79" s="35">
        <v>6633</v>
      </c>
      <c r="AT79" s="35">
        <v>0</v>
      </c>
      <c r="AU79" s="35"/>
      <c r="AV79" s="35"/>
      <c r="AW79" s="35">
        <v>0</v>
      </c>
      <c r="AX79" s="75">
        <f t="shared" si="9"/>
        <v>307377</v>
      </c>
      <c r="AY79" s="56"/>
      <c r="AZ79" s="38">
        <v>126</v>
      </c>
      <c r="BA79" s="76">
        <f t="shared" si="6"/>
        <v>1842</v>
      </c>
      <c r="BB79" s="37">
        <f t="shared" si="7"/>
        <v>1772</v>
      </c>
      <c r="BC79" s="74">
        <v>66</v>
      </c>
      <c r="BD79" s="36">
        <v>1706</v>
      </c>
      <c r="BE79" s="77">
        <v>0</v>
      </c>
      <c r="BF79" s="77">
        <v>70</v>
      </c>
      <c r="BG79" s="36">
        <v>691</v>
      </c>
      <c r="BH79" s="78">
        <v>0</v>
      </c>
      <c r="BI79" s="56"/>
      <c r="BJ79" s="13"/>
      <c r="BK79" s="13"/>
      <c r="BL79" s="13"/>
      <c r="DI79" s="109"/>
      <c r="DJ79" s="109"/>
    </row>
    <row r="80" spans="1:114" s="15" customFormat="1" x14ac:dyDescent="0.3">
      <c r="A80" s="5" t="s">
        <v>91</v>
      </c>
      <c r="B80" s="9" t="s">
        <v>129</v>
      </c>
      <c r="C80" s="35">
        <f t="shared" si="8"/>
        <v>116732</v>
      </c>
      <c r="D80" s="110"/>
      <c r="E80" s="110"/>
      <c r="F80" s="110"/>
      <c r="G80" s="110"/>
      <c r="H80" s="110"/>
      <c r="I80" s="110"/>
      <c r="J80" s="110"/>
      <c r="K80" s="110"/>
      <c r="L80" s="37">
        <v>402</v>
      </c>
      <c r="M80" s="35">
        <v>12</v>
      </c>
      <c r="N80" s="35">
        <v>434</v>
      </c>
      <c r="O80" s="35">
        <v>86</v>
      </c>
      <c r="P80" s="35">
        <v>1063</v>
      </c>
      <c r="Q80" s="35">
        <v>1142</v>
      </c>
      <c r="R80" s="35">
        <v>779</v>
      </c>
      <c r="S80" s="35">
        <v>0</v>
      </c>
      <c r="T80" s="35">
        <v>37</v>
      </c>
      <c r="U80" s="35">
        <v>565</v>
      </c>
      <c r="V80" s="35">
        <v>542</v>
      </c>
      <c r="W80" s="35">
        <v>238</v>
      </c>
      <c r="X80" s="35">
        <v>137</v>
      </c>
      <c r="Y80" s="35">
        <v>6107</v>
      </c>
      <c r="Z80" s="35">
        <v>335</v>
      </c>
      <c r="AA80" s="35">
        <v>3</v>
      </c>
      <c r="AB80" s="35">
        <v>1209</v>
      </c>
      <c r="AC80" s="35">
        <v>583</v>
      </c>
      <c r="AD80" s="35">
        <v>3353</v>
      </c>
      <c r="AE80" s="35">
        <v>1333</v>
      </c>
      <c r="AF80" s="35">
        <v>10788</v>
      </c>
      <c r="AG80" s="35">
        <v>4486</v>
      </c>
      <c r="AH80" s="35">
        <v>14448</v>
      </c>
      <c r="AI80" s="35">
        <v>2267</v>
      </c>
      <c r="AJ80" s="35">
        <v>4500</v>
      </c>
      <c r="AK80" s="35">
        <v>5034</v>
      </c>
      <c r="AL80" s="35">
        <v>903</v>
      </c>
      <c r="AM80" s="35">
        <v>24067</v>
      </c>
      <c r="AN80" s="35">
        <v>3271</v>
      </c>
      <c r="AO80" s="35">
        <v>5907</v>
      </c>
      <c r="AP80" s="35">
        <v>6708</v>
      </c>
      <c r="AQ80" s="35">
        <v>2887</v>
      </c>
      <c r="AR80" s="35">
        <v>2516</v>
      </c>
      <c r="AS80" s="35">
        <v>383</v>
      </c>
      <c r="AT80" s="35">
        <v>0</v>
      </c>
      <c r="AU80" s="35"/>
      <c r="AV80" s="35"/>
      <c r="AW80" s="35">
        <v>0</v>
      </c>
      <c r="AX80" s="75">
        <f t="shared" si="9"/>
        <v>106525</v>
      </c>
      <c r="AY80" s="56"/>
      <c r="AZ80" s="38">
        <v>0</v>
      </c>
      <c r="BA80" s="76">
        <f t="shared" si="6"/>
        <v>9184</v>
      </c>
      <c r="BB80" s="37">
        <f t="shared" si="7"/>
        <v>8747</v>
      </c>
      <c r="BC80" s="74">
        <v>0</v>
      </c>
      <c r="BD80" s="36">
        <v>8747</v>
      </c>
      <c r="BE80" s="77">
        <v>437</v>
      </c>
      <c r="BF80" s="77">
        <v>0</v>
      </c>
      <c r="BG80" s="36">
        <v>15</v>
      </c>
      <c r="BH80" s="78">
        <v>1008</v>
      </c>
      <c r="BI80" s="56"/>
      <c r="BJ80" s="13"/>
      <c r="BK80" s="13"/>
      <c r="BL80" s="13"/>
      <c r="DI80" s="109"/>
      <c r="DJ80" s="109"/>
    </row>
    <row r="81" spans="1:114" s="15" customFormat="1" x14ac:dyDescent="0.3">
      <c r="A81" s="5" t="s">
        <v>92</v>
      </c>
      <c r="B81" s="9" t="s">
        <v>130</v>
      </c>
      <c r="C81" s="35">
        <f t="shared" si="8"/>
        <v>175900</v>
      </c>
      <c r="D81" s="110"/>
      <c r="E81" s="110"/>
      <c r="F81" s="110"/>
      <c r="G81" s="110"/>
      <c r="H81" s="110"/>
      <c r="I81" s="110"/>
      <c r="J81" s="110"/>
      <c r="K81" s="110"/>
      <c r="L81" s="37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/>
      <c r="AV81" s="35"/>
      <c r="AW81" s="35">
        <v>0</v>
      </c>
      <c r="AX81" s="75">
        <f t="shared" si="9"/>
        <v>0</v>
      </c>
      <c r="AY81" s="56"/>
      <c r="AZ81" s="38">
        <v>0</v>
      </c>
      <c r="BA81" s="76">
        <f t="shared" si="6"/>
        <v>175900</v>
      </c>
      <c r="BB81" s="37">
        <f t="shared" si="7"/>
        <v>4029</v>
      </c>
      <c r="BC81" s="74">
        <v>0</v>
      </c>
      <c r="BD81" s="36">
        <v>4029</v>
      </c>
      <c r="BE81" s="77">
        <v>171871</v>
      </c>
      <c r="BF81" s="77">
        <v>0</v>
      </c>
      <c r="BG81" s="36">
        <v>0</v>
      </c>
      <c r="BH81" s="78">
        <v>0</v>
      </c>
      <c r="BI81" s="56"/>
      <c r="BJ81" s="13"/>
      <c r="BK81" s="13"/>
      <c r="BL81" s="13"/>
      <c r="DI81" s="109"/>
      <c r="DJ81" s="109"/>
    </row>
    <row r="82" spans="1:114" s="15" customFormat="1" x14ac:dyDescent="0.3">
      <c r="A82" s="5" t="s">
        <v>93</v>
      </c>
      <c r="B82" s="9" t="s">
        <v>131</v>
      </c>
      <c r="C82" s="35">
        <f t="shared" si="8"/>
        <v>167362</v>
      </c>
      <c r="D82" s="110"/>
      <c r="E82" s="110"/>
      <c r="F82" s="110"/>
      <c r="G82" s="110"/>
      <c r="H82" s="110"/>
      <c r="I82" s="110"/>
      <c r="J82" s="110"/>
      <c r="K82" s="110"/>
      <c r="L82" s="37">
        <v>0</v>
      </c>
      <c r="M82" s="35">
        <v>0</v>
      </c>
      <c r="N82" s="35">
        <v>1</v>
      </c>
      <c r="O82" s="35">
        <v>0</v>
      </c>
      <c r="P82" s="35">
        <v>18</v>
      </c>
      <c r="Q82" s="35">
        <v>14</v>
      </c>
      <c r="R82" s="35">
        <v>24</v>
      </c>
      <c r="S82" s="35">
        <v>0</v>
      </c>
      <c r="T82" s="35">
        <v>0</v>
      </c>
      <c r="U82" s="35">
        <v>22</v>
      </c>
      <c r="V82" s="35">
        <v>9</v>
      </c>
      <c r="W82" s="35">
        <v>0</v>
      </c>
      <c r="X82" s="35">
        <v>0</v>
      </c>
      <c r="Y82" s="35">
        <v>7</v>
      </c>
      <c r="Z82" s="35">
        <v>10</v>
      </c>
      <c r="AA82" s="35">
        <v>1</v>
      </c>
      <c r="AB82" s="35">
        <v>0</v>
      </c>
      <c r="AC82" s="35">
        <v>15</v>
      </c>
      <c r="AD82" s="35">
        <v>74</v>
      </c>
      <c r="AE82" s="35">
        <v>58</v>
      </c>
      <c r="AF82" s="35">
        <v>16</v>
      </c>
      <c r="AG82" s="35">
        <v>43</v>
      </c>
      <c r="AH82" s="35">
        <v>178</v>
      </c>
      <c r="AI82" s="35">
        <v>164</v>
      </c>
      <c r="AJ82" s="35">
        <v>121</v>
      </c>
      <c r="AK82" s="35">
        <v>144</v>
      </c>
      <c r="AL82" s="35">
        <v>0</v>
      </c>
      <c r="AM82" s="35">
        <v>407</v>
      </c>
      <c r="AN82" s="35">
        <v>54</v>
      </c>
      <c r="AO82" s="35">
        <v>565</v>
      </c>
      <c r="AP82" s="35">
        <v>898</v>
      </c>
      <c r="AQ82" s="35">
        <v>932</v>
      </c>
      <c r="AR82" s="35">
        <v>12</v>
      </c>
      <c r="AS82" s="35">
        <v>2</v>
      </c>
      <c r="AT82" s="35">
        <v>0</v>
      </c>
      <c r="AU82" s="35"/>
      <c r="AV82" s="35"/>
      <c r="AW82" s="35">
        <v>0</v>
      </c>
      <c r="AX82" s="75">
        <f t="shared" si="9"/>
        <v>3789</v>
      </c>
      <c r="AY82" s="56"/>
      <c r="AZ82" s="38">
        <v>270</v>
      </c>
      <c r="BA82" s="76">
        <f t="shared" si="6"/>
        <v>163303</v>
      </c>
      <c r="BB82" s="37">
        <f t="shared" si="7"/>
        <v>52533</v>
      </c>
      <c r="BC82" s="74">
        <v>8497</v>
      </c>
      <c r="BD82" s="36">
        <v>44036</v>
      </c>
      <c r="BE82" s="77">
        <v>106182</v>
      </c>
      <c r="BF82" s="77">
        <v>4588</v>
      </c>
      <c r="BG82" s="36">
        <v>0</v>
      </c>
      <c r="BH82" s="78">
        <v>0</v>
      </c>
      <c r="BI82" s="56"/>
      <c r="BJ82" s="13"/>
      <c r="BK82" s="13"/>
      <c r="BL82" s="13"/>
      <c r="DI82" s="109"/>
      <c r="DJ82" s="109"/>
    </row>
    <row r="83" spans="1:114" s="15" customFormat="1" x14ac:dyDescent="0.3">
      <c r="A83" s="5" t="s">
        <v>94</v>
      </c>
      <c r="B83" s="9" t="s">
        <v>132</v>
      </c>
      <c r="C83" s="35">
        <f t="shared" si="8"/>
        <v>98371</v>
      </c>
      <c r="D83" s="110"/>
      <c r="E83" s="110"/>
      <c r="F83" s="110"/>
      <c r="G83" s="110"/>
      <c r="H83" s="110"/>
      <c r="I83" s="110"/>
      <c r="J83" s="110"/>
      <c r="K83" s="110"/>
      <c r="L83" s="37">
        <v>0</v>
      </c>
      <c r="M83" s="35">
        <v>0</v>
      </c>
      <c r="N83" s="35">
        <v>0</v>
      </c>
      <c r="O83" s="35">
        <v>0</v>
      </c>
      <c r="P83" s="35">
        <v>0</v>
      </c>
      <c r="Q83" s="35">
        <v>23</v>
      </c>
      <c r="R83" s="35">
        <v>30</v>
      </c>
      <c r="S83" s="35">
        <v>0</v>
      </c>
      <c r="T83" s="35">
        <v>0</v>
      </c>
      <c r="U83" s="35">
        <v>92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70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138</v>
      </c>
      <c r="AR83" s="35">
        <v>0</v>
      </c>
      <c r="AS83" s="35">
        <v>0</v>
      </c>
      <c r="AT83" s="35">
        <v>0</v>
      </c>
      <c r="AU83" s="35"/>
      <c r="AV83" s="35"/>
      <c r="AW83" s="35">
        <v>0</v>
      </c>
      <c r="AX83" s="75">
        <f t="shared" si="9"/>
        <v>353</v>
      </c>
      <c r="AY83" s="56"/>
      <c r="AZ83" s="38">
        <v>0</v>
      </c>
      <c r="BA83" s="76">
        <f t="shared" si="6"/>
        <v>98018</v>
      </c>
      <c r="BB83" s="37">
        <f t="shared" si="7"/>
        <v>70085</v>
      </c>
      <c r="BC83" s="74">
        <v>2692</v>
      </c>
      <c r="BD83" s="36">
        <v>67393</v>
      </c>
      <c r="BE83" s="77">
        <v>22227</v>
      </c>
      <c r="BF83" s="77">
        <v>5706</v>
      </c>
      <c r="BG83" s="36">
        <v>0</v>
      </c>
      <c r="BH83" s="78">
        <v>0</v>
      </c>
      <c r="BI83" s="56"/>
      <c r="BJ83" s="13"/>
      <c r="BK83" s="13"/>
      <c r="BL83" s="13"/>
      <c r="DI83" s="109"/>
      <c r="DJ83" s="109"/>
    </row>
    <row r="84" spans="1:114" s="15" customFormat="1" x14ac:dyDescent="0.3">
      <c r="A84" s="5" t="s">
        <v>95</v>
      </c>
      <c r="B84" s="9" t="s">
        <v>133</v>
      </c>
      <c r="C84" s="35">
        <f t="shared" si="8"/>
        <v>18875</v>
      </c>
      <c r="D84" s="110"/>
      <c r="E84" s="110"/>
      <c r="F84" s="110"/>
      <c r="G84" s="110"/>
      <c r="H84" s="110"/>
      <c r="I84" s="110"/>
      <c r="J84" s="110"/>
      <c r="K84" s="110"/>
      <c r="L84" s="37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198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47</v>
      </c>
      <c r="AQ84" s="35">
        <v>0</v>
      </c>
      <c r="AR84" s="35">
        <v>0</v>
      </c>
      <c r="AS84" s="35">
        <v>69</v>
      </c>
      <c r="AT84" s="35">
        <v>0</v>
      </c>
      <c r="AU84" s="35"/>
      <c r="AV84" s="35"/>
      <c r="AW84" s="35">
        <v>0</v>
      </c>
      <c r="AX84" s="75">
        <f t="shared" si="9"/>
        <v>314</v>
      </c>
      <c r="AY84" s="56"/>
      <c r="AZ84" s="38">
        <v>43</v>
      </c>
      <c r="BA84" s="76">
        <f t="shared" si="6"/>
        <v>18518</v>
      </c>
      <c r="BB84" s="37">
        <f t="shared" si="7"/>
        <v>18150</v>
      </c>
      <c r="BC84" s="74">
        <v>0</v>
      </c>
      <c r="BD84" s="36">
        <v>18150</v>
      </c>
      <c r="BE84" s="77">
        <v>0</v>
      </c>
      <c r="BF84" s="77">
        <v>368</v>
      </c>
      <c r="BG84" s="36">
        <v>0</v>
      </c>
      <c r="BH84" s="78">
        <v>0</v>
      </c>
      <c r="BI84" s="56"/>
      <c r="BJ84" s="13"/>
      <c r="BK84" s="13"/>
      <c r="BL84" s="13"/>
      <c r="DI84" s="109"/>
      <c r="DJ84" s="109"/>
    </row>
    <row r="85" spans="1:114" s="15" customFormat="1" x14ac:dyDescent="0.3">
      <c r="A85" s="5" t="s">
        <v>96</v>
      </c>
      <c r="B85" s="9" t="s">
        <v>134</v>
      </c>
      <c r="C85" s="35">
        <f t="shared" si="8"/>
        <v>78642</v>
      </c>
      <c r="D85" s="110"/>
      <c r="E85" s="110"/>
      <c r="F85" s="110"/>
      <c r="G85" s="110"/>
      <c r="H85" s="110"/>
      <c r="I85" s="110"/>
      <c r="J85" s="110"/>
      <c r="K85" s="110"/>
      <c r="L85" s="37">
        <v>0</v>
      </c>
      <c r="M85" s="35">
        <v>0</v>
      </c>
      <c r="N85" s="35">
        <v>0</v>
      </c>
      <c r="O85" s="35">
        <v>0</v>
      </c>
      <c r="P85" s="35">
        <v>13</v>
      </c>
      <c r="Q85" s="35">
        <v>31</v>
      </c>
      <c r="R85" s="35">
        <v>361</v>
      </c>
      <c r="S85" s="35">
        <v>3</v>
      </c>
      <c r="T85" s="35">
        <v>10</v>
      </c>
      <c r="U85" s="35">
        <v>344</v>
      </c>
      <c r="V85" s="35">
        <v>285</v>
      </c>
      <c r="W85" s="35">
        <v>0</v>
      </c>
      <c r="X85" s="35">
        <v>1</v>
      </c>
      <c r="Y85" s="35">
        <v>21</v>
      </c>
      <c r="Z85" s="35">
        <v>34</v>
      </c>
      <c r="AA85" s="35">
        <v>2</v>
      </c>
      <c r="AB85" s="35">
        <v>27</v>
      </c>
      <c r="AC85" s="35">
        <v>12</v>
      </c>
      <c r="AD85" s="35">
        <v>22</v>
      </c>
      <c r="AE85" s="35">
        <v>20</v>
      </c>
      <c r="AF85" s="35">
        <v>8</v>
      </c>
      <c r="AG85" s="35">
        <v>42</v>
      </c>
      <c r="AH85" s="35">
        <v>67</v>
      </c>
      <c r="AI85" s="35">
        <v>908</v>
      </c>
      <c r="AJ85" s="35">
        <v>23</v>
      </c>
      <c r="AK85" s="35">
        <v>777</v>
      </c>
      <c r="AL85" s="35">
        <v>8</v>
      </c>
      <c r="AM85" s="35">
        <v>10</v>
      </c>
      <c r="AN85" s="35">
        <v>27</v>
      </c>
      <c r="AO85" s="35">
        <v>245</v>
      </c>
      <c r="AP85" s="35">
        <v>1</v>
      </c>
      <c r="AQ85" s="35">
        <v>2</v>
      </c>
      <c r="AR85" s="35">
        <v>191</v>
      </c>
      <c r="AS85" s="35">
        <v>941</v>
      </c>
      <c r="AT85" s="35">
        <v>0</v>
      </c>
      <c r="AU85" s="35"/>
      <c r="AV85" s="35"/>
      <c r="AW85" s="35">
        <v>0</v>
      </c>
      <c r="AX85" s="75">
        <f t="shared" si="9"/>
        <v>4436</v>
      </c>
      <c r="AY85" s="56"/>
      <c r="AZ85" s="38">
        <v>0</v>
      </c>
      <c r="BA85" s="76">
        <f t="shared" si="6"/>
        <v>74206</v>
      </c>
      <c r="BB85" s="37">
        <f t="shared" si="7"/>
        <v>40396</v>
      </c>
      <c r="BC85" s="74">
        <v>0</v>
      </c>
      <c r="BD85" s="36">
        <v>40396</v>
      </c>
      <c r="BE85" s="77">
        <v>0</v>
      </c>
      <c r="BF85" s="77">
        <v>33810</v>
      </c>
      <c r="BG85" s="36">
        <v>0</v>
      </c>
      <c r="BH85" s="78">
        <v>0</v>
      </c>
      <c r="BI85" s="56"/>
      <c r="BJ85" s="13"/>
      <c r="BK85" s="13"/>
      <c r="BL85" s="13"/>
      <c r="DI85" s="109"/>
      <c r="DJ85" s="109"/>
    </row>
    <row r="86" spans="1:114" s="15" customFormat="1" x14ac:dyDescent="0.3">
      <c r="A86" s="5" t="s">
        <v>97</v>
      </c>
      <c r="B86" s="9" t="s">
        <v>135</v>
      </c>
      <c r="C86" s="35">
        <f t="shared" si="8"/>
        <v>3661</v>
      </c>
      <c r="D86" s="110"/>
      <c r="E86" s="110"/>
      <c r="F86" s="110"/>
      <c r="G86" s="110"/>
      <c r="H86" s="110"/>
      <c r="I86" s="110"/>
      <c r="J86" s="110"/>
      <c r="K86" s="110"/>
      <c r="L86" s="37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/>
      <c r="AV86" s="35"/>
      <c r="AW86" s="35">
        <v>0</v>
      </c>
      <c r="AX86" s="75">
        <f t="shared" si="9"/>
        <v>0</v>
      </c>
      <c r="AY86" s="56"/>
      <c r="AZ86" s="38">
        <v>0</v>
      </c>
      <c r="BA86" s="76">
        <f t="shared" si="6"/>
        <v>3661</v>
      </c>
      <c r="BB86" s="37">
        <f t="shared" si="7"/>
        <v>3661</v>
      </c>
      <c r="BC86" s="74">
        <v>3661</v>
      </c>
      <c r="BD86" s="36">
        <v>0</v>
      </c>
      <c r="BE86" s="77">
        <v>0</v>
      </c>
      <c r="BF86" s="77">
        <v>0</v>
      </c>
      <c r="BG86" s="36">
        <v>0</v>
      </c>
      <c r="BH86" s="78">
        <v>0</v>
      </c>
      <c r="BI86" s="56"/>
      <c r="BJ86" s="13"/>
      <c r="BK86" s="13"/>
      <c r="BL86" s="13"/>
      <c r="DI86" s="109"/>
      <c r="DJ86" s="109"/>
    </row>
    <row r="87" spans="1:114" s="15" customFormat="1" x14ac:dyDescent="0.3">
      <c r="A87" s="5" t="s">
        <v>98</v>
      </c>
      <c r="B87" s="9" t="s">
        <v>136</v>
      </c>
      <c r="C87" s="35">
        <f t="shared" si="8"/>
        <v>0</v>
      </c>
      <c r="D87" s="110"/>
      <c r="E87" s="110"/>
      <c r="F87" s="110"/>
      <c r="G87" s="110"/>
      <c r="H87" s="110"/>
      <c r="I87" s="110"/>
      <c r="J87" s="110"/>
      <c r="K87" s="110"/>
      <c r="L87" s="37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/>
      <c r="AV87" s="35"/>
      <c r="AW87" s="35">
        <v>0</v>
      </c>
      <c r="AX87" s="75">
        <f t="shared" si="9"/>
        <v>0</v>
      </c>
      <c r="AY87" s="56"/>
      <c r="AZ87" s="38">
        <v>0</v>
      </c>
      <c r="BA87" s="76">
        <f t="shared" si="6"/>
        <v>0</v>
      </c>
      <c r="BB87" s="37">
        <f t="shared" si="7"/>
        <v>0</v>
      </c>
      <c r="BC87" s="74">
        <v>0</v>
      </c>
      <c r="BD87" s="36">
        <v>0</v>
      </c>
      <c r="BE87" s="77">
        <v>0</v>
      </c>
      <c r="BF87" s="77">
        <v>0</v>
      </c>
      <c r="BG87" s="36">
        <v>0</v>
      </c>
      <c r="BH87" s="78">
        <v>0</v>
      </c>
      <c r="BI87" s="56"/>
      <c r="BJ87" s="13"/>
      <c r="BK87" s="13"/>
      <c r="BL87" s="13"/>
      <c r="DI87" s="109"/>
      <c r="DJ87" s="109"/>
    </row>
    <row r="88" spans="1:114" s="15" customFormat="1" x14ac:dyDescent="0.3">
      <c r="A88" s="5" t="s">
        <v>99</v>
      </c>
      <c r="B88" s="9" t="s">
        <v>51</v>
      </c>
      <c r="C88" s="35">
        <f t="shared" si="8"/>
        <v>22174</v>
      </c>
      <c r="D88" s="110"/>
      <c r="E88" s="110"/>
      <c r="F88" s="110"/>
      <c r="G88" s="110"/>
      <c r="H88" s="110"/>
      <c r="I88" s="110"/>
      <c r="J88" s="110"/>
      <c r="K88" s="110"/>
      <c r="L88" s="37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/>
      <c r="AV88" s="35"/>
      <c r="AW88" s="35">
        <v>0</v>
      </c>
      <c r="AX88" s="75">
        <f t="shared" si="9"/>
        <v>0</v>
      </c>
      <c r="AY88" s="56"/>
      <c r="AZ88" s="38">
        <v>32184</v>
      </c>
      <c r="BA88" s="76">
        <f t="shared" si="6"/>
        <v>-10010</v>
      </c>
      <c r="BB88" s="37">
        <f t="shared" si="7"/>
        <v>-10010</v>
      </c>
      <c r="BC88" s="74">
        <v>0</v>
      </c>
      <c r="BD88" s="36">
        <v>-10010</v>
      </c>
      <c r="BE88" s="77">
        <v>0</v>
      </c>
      <c r="BF88" s="77">
        <v>0</v>
      </c>
      <c r="BG88" s="36">
        <v>0</v>
      </c>
      <c r="BH88" s="78">
        <v>0</v>
      </c>
      <c r="BI88" s="56"/>
      <c r="BJ88" s="13"/>
      <c r="BK88" s="13"/>
      <c r="BL88" s="13"/>
      <c r="DI88" s="109"/>
      <c r="DJ88" s="109"/>
    </row>
    <row r="89" spans="1:114" s="15" customFormat="1" ht="12" thickBot="1" x14ac:dyDescent="0.35">
      <c r="A89" s="5" t="s">
        <v>100</v>
      </c>
      <c r="B89" s="9" t="s">
        <v>137</v>
      </c>
      <c r="C89" s="35">
        <f t="shared" si="8"/>
        <v>0</v>
      </c>
      <c r="D89" s="110"/>
      <c r="E89" s="110"/>
      <c r="F89" s="110"/>
      <c r="G89" s="110"/>
      <c r="H89" s="110"/>
      <c r="I89" s="110"/>
      <c r="J89" s="110"/>
      <c r="K89" s="110"/>
      <c r="L89" s="37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/>
      <c r="AV89" s="35"/>
      <c r="AW89" s="35">
        <v>0</v>
      </c>
      <c r="AX89" s="75">
        <f t="shared" si="9"/>
        <v>0</v>
      </c>
      <c r="AY89" s="56"/>
      <c r="AZ89" s="38">
        <v>0</v>
      </c>
      <c r="BA89" s="76">
        <f t="shared" si="6"/>
        <v>0</v>
      </c>
      <c r="BB89" s="37">
        <f t="shared" si="7"/>
        <v>0</v>
      </c>
      <c r="BC89" s="74">
        <v>0</v>
      </c>
      <c r="BD89" s="36">
        <v>0</v>
      </c>
      <c r="BE89" s="77">
        <v>0</v>
      </c>
      <c r="BF89" s="77">
        <v>0</v>
      </c>
      <c r="BG89" s="36">
        <v>0</v>
      </c>
      <c r="BH89" s="78">
        <v>0</v>
      </c>
      <c r="BI89" s="56"/>
      <c r="BJ89" s="13"/>
      <c r="BK89" s="13"/>
      <c r="BL89" s="13"/>
      <c r="DI89" s="109"/>
      <c r="DJ89" s="109"/>
    </row>
    <row r="90" spans="1:114" s="15" customFormat="1" ht="12.5" thickTop="1" thickBot="1" x14ac:dyDescent="0.35">
      <c r="A90" s="13"/>
      <c r="B90" s="79" t="s">
        <v>156</v>
      </c>
      <c r="C90" s="45">
        <f>SUM(C52:C89)</f>
        <v>5876655</v>
      </c>
      <c r="D90" s="45">
        <f t="shared" ref="D90:BI90" si="10">SUM(D52:D89)</f>
        <v>0</v>
      </c>
      <c r="E90" s="45">
        <f t="shared" si="10"/>
        <v>0</v>
      </c>
      <c r="F90" s="45">
        <f t="shared" si="10"/>
        <v>0</v>
      </c>
      <c r="G90" s="45">
        <f t="shared" si="10"/>
        <v>0</v>
      </c>
      <c r="H90" s="45">
        <f t="shared" si="10"/>
        <v>0</v>
      </c>
      <c r="I90" s="45">
        <f t="shared" si="10"/>
        <v>0</v>
      </c>
      <c r="J90" s="45">
        <f t="shared" si="10"/>
        <v>0</v>
      </c>
      <c r="K90" s="80">
        <f t="shared" si="10"/>
        <v>0</v>
      </c>
      <c r="L90" s="45">
        <f t="shared" si="10"/>
        <v>165108</v>
      </c>
      <c r="M90" s="45">
        <f t="shared" si="10"/>
        <v>56215</v>
      </c>
      <c r="N90" s="45">
        <f t="shared" si="10"/>
        <v>3334</v>
      </c>
      <c r="O90" s="45">
        <f t="shared" si="10"/>
        <v>2719</v>
      </c>
      <c r="P90" s="45">
        <f t="shared" si="10"/>
        <v>17495</v>
      </c>
      <c r="Q90" s="45">
        <f t="shared" si="10"/>
        <v>300515</v>
      </c>
      <c r="R90" s="45">
        <f t="shared" si="10"/>
        <v>67880</v>
      </c>
      <c r="S90" s="45">
        <f t="shared" si="10"/>
        <v>19</v>
      </c>
      <c r="T90" s="45">
        <f t="shared" si="10"/>
        <v>35661</v>
      </c>
      <c r="U90" s="45">
        <f t="shared" si="10"/>
        <v>66120</v>
      </c>
      <c r="V90" s="45">
        <f t="shared" si="10"/>
        <v>99601</v>
      </c>
      <c r="W90" s="45">
        <f t="shared" si="10"/>
        <v>4976</v>
      </c>
      <c r="X90" s="45">
        <f t="shared" si="10"/>
        <v>26672</v>
      </c>
      <c r="Y90" s="45">
        <f t="shared" si="10"/>
        <v>110885</v>
      </c>
      <c r="Z90" s="45">
        <f t="shared" si="10"/>
        <v>41120</v>
      </c>
      <c r="AA90" s="45">
        <f t="shared" si="10"/>
        <v>10398</v>
      </c>
      <c r="AB90" s="45">
        <f t="shared" si="10"/>
        <v>40652</v>
      </c>
      <c r="AC90" s="45">
        <f t="shared" si="10"/>
        <v>48319</v>
      </c>
      <c r="AD90" s="45">
        <f t="shared" si="10"/>
        <v>71855</v>
      </c>
      <c r="AE90" s="45">
        <f t="shared" si="10"/>
        <v>23333</v>
      </c>
      <c r="AF90" s="45">
        <f t="shared" si="10"/>
        <v>158295</v>
      </c>
      <c r="AG90" s="45">
        <f t="shared" si="10"/>
        <v>133102</v>
      </c>
      <c r="AH90" s="45">
        <f t="shared" si="10"/>
        <v>248008</v>
      </c>
      <c r="AI90" s="45">
        <f t="shared" si="10"/>
        <v>262496</v>
      </c>
      <c r="AJ90" s="45">
        <f t="shared" si="10"/>
        <v>79693</v>
      </c>
      <c r="AK90" s="45">
        <f t="shared" si="10"/>
        <v>43484</v>
      </c>
      <c r="AL90" s="45">
        <f t="shared" si="10"/>
        <v>13881</v>
      </c>
      <c r="AM90" s="45">
        <f t="shared" si="10"/>
        <v>200484</v>
      </c>
      <c r="AN90" s="45">
        <f t="shared" si="10"/>
        <v>48058</v>
      </c>
      <c r="AO90" s="45">
        <f t="shared" si="10"/>
        <v>74547</v>
      </c>
      <c r="AP90" s="45">
        <f t="shared" si="10"/>
        <v>54414</v>
      </c>
      <c r="AQ90" s="45">
        <f t="shared" si="10"/>
        <v>44503</v>
      </c>
      <c r="AR90" s="45">
        <f t="shared" si="10"/>
        <v>14180</v>
      </c>
      <c r="AS90" s="45">
        <f t="shared" si="10"/>
        <v>42547</v>
      </c>
      <c r="AT90" s="45">
        <f t="shared" si="10"/>
        <v>0</v>
      </c>
      <c r="AU90" s="45"/>
      <c r="AV90" s="45"/>
      <c r="AW90" s="45">
        <f t="shared" si="10"/>
        <v>0</v>
      </c>
      <c r="AX90" s="45">
        <f t="shared" si="10"/>
        <v>2610569</v>
      </c>
      <c r="AY90" s="79">
        <f t="shared" si="10"/>
        <v>0</v>
      </c>
      <c r="AZ90" s="80">
        <f t="shared" si="10"/>
        <v>651128</v>
      </c>
      <c r="BA90" s="80">
        <f t="shared" si="10"/>
        <v>2242948</v>
      </c>
      <c r="BB90" s="45">
        <f t="shared" si="10"/>
        <v>1890821</v>
      </c>
      <c r="BC90" s="45">
        <f t="shared" si="10"/>
        <v>299742</v>
      </c>
      <c r="BD90" s="81">
        <f t="shared" si="10"/>
        <v>1591079</v>
      </c>
      <c r="BE90" s="81">
        <f t="shared" si="10"/>
        <v>307545</v>
      </c>
      <c r="BF90" s="81">
        <f t="shared" si="10"/>
        <v>44582</v>
      </c>
      <c r="BG90" s="45">
        <f t="shared" si="10"/>
        <v>420217</v>
      </c>
      <c r="BH90" s="45">
        <f t="shared" si="10"/>
        <v>-48207</v>
      </c>
      <c r="BI90" s="82">
        <f t="shared" si="10"/>
        <v>0</v>
      </c>
      <c r="BJ90" s="13"/>
      <c r="BK90" s="13"/>
      <c r="BL90" s="13"/>
      <c r="DI90" s="109"/>
      <c r="DJ90" s="109"/>
    </row>
    <row r="91" spans="1:114" s="15" customFormat="1" ht="12" thickTop="1" x14ac:dyDescent="0.3">
      <c r="A91" s="13"/>
      <c r="B91" s="83" t="s">
        <v>157</v>
      </c>
      <c r="C91" s="84"/>
      <c r="D91" s="85"/>
      <c r="E91" s="85"/>
      <c r="F91" s="85">
        <f>F46</f>
        <v>109183</v>
      </c>
      <c r="G91" s="85">
        <f>G46</f>
        <v>-3878</v>
      </c>
      <c r="H91" s="85">
        <f>H46</f>
        <v>17340</v>
      </c>
      <c r="I91" s="85">
        <f>I46</f>
        <v>998</v>
      </c>
      <c r="J91" s="85">
        <f>J46</f>
        <v>63353</v>
      </c>
      <c r="K91" s="85"/>
      <c r="L91" s="84">
        <f t="shared" ref="L91:AW91" si="11">L46-L90</f>
        <v>381020</v>
      </c>
      <c r="M91" s="86">
        <f t="shared" si="11"/>
        <v>53679</v>
      </c>
      <c r="N91" s="86">
        <f t="shared" si="11"/>
        <v>30629</v>
      </c>
      <c r="O91" s="86">
        <f t="shared" si="11"/>
        <v>26181</v>
      </c>
      <c r="P91" s="86">
        <f t="shared" si="11"/>
        <v>32236</v>
      </c>
      <c r="Q91" s="86">
        <f t="shared" si="11"/>
        <v>107490</v>
      </c>
      <c r="R91" s="86">
        <f t="shared" si="11"/>
        <v>34066</v>
      </c>
      <c r="S91" s="86">
        <f t="shared" si="11"/>
        <v>95</v>
      </c>
      <c r="T91" s="86">
        <f t="shared" si="11"/>
        <v>42733</v>
      </c>
      <c r="U91" s="86">
        <f t="shared" si="11"/>
        <v>32037</v>
      </c>
      <c r="V91" s="86">
        <f t="shared" si="11"/>
        <v>30225</v>
      </c>
      <c r="W91" s="86">
        <f t="shared" si="11"/>
        <v>5863</v>
      </c>
      <c r="X91" s="86">
        <f t="shared" si="11"/>
        <v>1628</v>
      </c>
      <c r="Y91" s="86">
        <f t="shared" si="11"/>
        <v>31343</v>
      </c>
      <c r="Z91" s="86">
        <f t="shared" si="11"/>
        <v>22140</v>
      </c>
      <c r="AA91" s="86">
        <f t="shared" si="11"/>
        <v>3968</v>
      </c>
      <c r="AB91" s="86">
        <f t="shared" si="11"/>
        <v>21445</v>
      </c>
      <c r="AC91" s="86">
        <f t="shared" si="11"/>
        <v>13140</v>
      </c>
      <c r="AD91" s="86">
        <f t="shared" si="11"/>
        <v>20178</v>
      </c>
      <c r="AE91" s="86">
        <f t="shared" si="11"/>
        <v>47824</v>
      </c>
      <c r="AF91" s="86">
        <f t="shared" si="11"/>
        <v>34695</v>
      </c>
      <c r="AG91" s="86">
        <f t="shared" si="11"/>
        <v>220433</v>
      </c>
      <c r="AH91" s="86">
        <f t="shared" si="11"/>
        <v>80680</v>
      </c>
      <c r="AI91" s="86">
        <f t="shared" si="11"/>
        <v>36631</v>
      </c>
      <c r="AJ91" s="86">
        <f t="shared" si="11"/>
        <v>166574</v>
      </c>
      <c r="AK91" s="86">
        <f t="shared" si="11"/>
        <v>45537</v>
      </c>
      <c r="AL91" s="86">
        <f t="shared" si="11"/>
        <v>170529</v>
      </c>
      <c r="AM91" s="86">
        <f t="shared" si="11"/>
        <v>109294</v>
      </c>
      <c r="AN91" s="86">
        <f t="shared" si="11"/>
        <v>50171</v>
      </c>
      <c r="AO91" s="86">
        <f t="shared" si="11"/>
        <v>101353</v>
      </c>
      <c r="AP91" s="86">
        <f t="shared" si="11"/>
        <v>112425</v>
      </c>
      <c r="AQ91" s="86">
        <f t="shared" si="11"/>
        <v>54011</v>
      </c>
      <c r="AR91" s="86">
        <f t="shared" si="11"/>
        <v>4490</v>
      </c>
      <c r="AS91" s="86">
        <f t="shared" si="11"/>
        <v>33085</v>
      </c>
      <c r="AT91" s="86">
        <f t="shared" si="11"/>
        <v>3661</v>
      </c>
      <c r="AU91" s="86"/>
      <c r="AV91" s="86"/>
      <c r="AW91" s="86">
        <f t="shared" si="11"/>
        <v>0</v>
      </c>
      <c r="AX91" s="87">
        <f t="shared" ref="AX91" si="12">SUM(L91:AW91)</f>
        <v>2161489</v>
      </c>
      <c r="AY91" s="87">
        <f t="shared" ref="AY91" si="13">SUM(C91:AW91)</f>
        <v>2348485</v>
      </c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DI91" s="109"/>
      <c r="DJ91" s="109"/>
    </row>
    <row r="92" spans="1:114" s="15" customFormat="1" ht="12" thickBot="1" x14ac:dyDescent="0.35">
      <c r="A92" s="13"/>
      <c r="B92" s="83" t="s">
        <v>158</v>
      </c>
      <c r="C92" s="37"/>
      <c r="D92" s="36"/>
      <c r="E92" s="36"/>
      <c r="F92" s="36"/>
      <c r="G92" s="36"/>
      <c r="H92" s="36"/>
      <c r="I92" s="36"/>
      <c r="J92" s="36"/>
      <c r="K92" s="36"/>
      <c r="L92" s="37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/>
      <c r="AV92" s="35"/>
      <c r="AW92" s="35">
        <v>0</v>
      </c>
      <c r="AX92" s="38">
        <v>0</v>
      </c>
      <c r="AY92" s="38">
        <v>0</v>
      </c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N92" s="13"/>
      <c r="DI92" s="109"/>
      <c r="DJ92" s="109"/>
    </row>
    <row r="93" spans="1:114" s="15" customFormat="1" ht="12" thickTop="1" x14ac:dyDescent="0.3">
      <c r="A93" s="13"/>
      <c r="B93" s="83" t="s">
        <v>159</v>
      </c>
      <c r="C93" s="37"/>
      <c r="D93" s="36"/>
      <c r="E93" s="36"/>
      <c r="F93" s="36"/>
      <c r="G93" s="36"/>
      <c r="H93" s="36"/>
      <c r="I93" s="36"/>
      <c r="J93" s="36"/>
      <c r="K93" s="36"/>
      <c r="L93" s="37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/>
      <c r="AV93" s="35"/>
      <c r="AW93" s="35">
        <v>0</v>
      </c>
      <c r="AX93" s="38">
        <v>0</v>
      </c>
      <c r="AY93" s="38">
        <v>0</v>
      </c>
      <c r="AZ93" s="13"/>
      <c r="BA93" s="88" t="s">
        <v>160</v>
      </c>
      <c r="BB93" s="89"/>
      <c r="BC93" s="89"/>
      <c r="BD93" s="89"/>
      <c r="BE93" s="90">
        <f>AX91</f>
        <v>2161489</v>
      </c>
      <c r="BF93" s="13"/>
      <c r="BG93" s="88" t="s">
        <v>161</v>
      </c>
      <c r="BH93" s="89"/>
      <c r="BI93" s="89"/>
      <c r="BJ93" s="89"/>
      <c r="BK93" s="90">
        <f>BA90</f>
        <v>2242948</v>
      </c>
      <c r="BL93" s="74"/>
      <c r="BN93" s="11"/>
      <c r="DI93" s="109"/>
      <c r="DJ93" s="109"/>
    </row>
    <row r="94" spans="1:114" s="15" customFormat="1" x14ac:dyDescent="0.3">
      <c r="A94" s="13"/>
      <c r="B94" s="83" t="s">
        <v>162</v>
      </c>
      <c r="C94" s="37"/>
      <c r="D94" s="36"/>
      <c r="E94" s="36"/>
      <c r="F94" s="36"/>
      <c r="G94" s="36"/>
      <c r="H94" s="36"/>
      <c r="I94" s="36"/>
      <c r="J94" s="36"/>
      <c r="K94" s="36"/>
      <c r="L94" s="37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/>
      <c r="AV94" s="35"/>
      <c r="AW94" s="35">
        <v>0</v>
      </c>
      <c r="AX94" s="38">
        <v>0</v>
      </c>
      <c r="AY94" s="38">
        <v>0</v>
      </c>
      <c r="AZ94" s="13"/>
      <c r="BA94" s="91" t="s">
        <v>163</v>
      </c>
      <c r="BB94" s="13"/>
      <c r="BC94" s="13"/>
      <c r="BD94" s="13"/>
      <c r="BE94" s="76">
        <f>J46</f>
        <v>63353</v>
      </c>
      <c r="BF94" s="13"/>
      <c r="BG94" s="91" t="s">
        <v>164</v>
      </c>
      <c r="BH94" s="13"/>
      <c r="BI94" s="13"/>
      <c r="BJ94" s="13"/>
      <c r="BK94" s="76">
        <f>BG90</f>
        <v>420217</v>
      </c>
      <c r="BL94" s="74"/>
      <c r="DI94" s="109"/>
      <c r="DJ94" s="109"/>
    </row>
    <row r="95" spans="1:114" s="15" customFormat="1" x14ac:dyDescent="0.3">
      <c r="A95" s="47"/>
      <c r="B95" s="83" t="s">
        <v>165</v>
      </c>
      <c r="C95" s="92"/>
      <c r="D95" s="93"/>
      <c r="E95" s="93"/>
      <c r="F95" s="93"/>
      <c r="G95" s="93"/>
      <c r="H95" s="93"/>
      <c r="I95" s="93"/>
      <c r="J95" s="93"/>
      <c r="K95" s="93"/>
      <c r="L95" s="37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  <c r="AD95" s="94">
        <v>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4">
        <v>0</v>
      </c>
      <c r="AN95" s="94">
        <v>0</v>
      </c>
      <c r="AO95" s="94">
        <v>0</v>
      </c>
      <c r="AP95" s="94">
        <v>0</v>
      </c>
      <c r="AQ95" s="94">
        <v>0</v>
      </c>
      <c r="AR95" s="94">
        <v>0</v>
      </c>
      <c r="AS95" s="94">
        <v>0</v>
      </c>
      <c r="AT95" s="94">
        <v>0</v>
      </c>
      <c r="AU95" s="94"/>
      <c r="AV95" s="94"/>
      <c r="AW95" s="94">
        <v>0</v>
      </c>
      <c r="AX95" s="38">
        <v>0</v>
      </c>
      <c r="AY95" s="38">
        <v>0</v>
      </c>
      <c r="AZ95" s="13"/>
      <c r="BA95" s="91" t="s">
        <v>166</v>
      </c>
      <c r="BB95" s="47"/>
      <c r="BC95" s="47"/>
      <c r="BD95" s="47"/>
      <c r="BE95" s="95">
        <f>I46</f>
        <v>998</v>
      </c>
      <c r="BF95" s="47"/>
      <c r="BG95" s="91" t="s">
        <v>167</v>
      </c>
      <c r="BH95" s="13"/>
      <c r="BI95" s="13"/>
      <c r="BJ95" s="13"/>
      <c r="BK95" s="76">
        <f>BH90</f>
        <v>-48207</v>
      </c>
      <c r="BL95" s="74"/>
      <c r="DI95" s="109"/>
      <c r="DJ95" s="109"/>
    </row>
    <row r="96" spans="1:114" s="15" customFormat="1" x14ac:dyDescent="0.3">
      <c r="A96" s="13"/>
      <c r="B96" s="83" t="s">
        <v>168</v>
      </c>
      <c r="C96" s="37"/>
      <c r="D96" s="36"/>
      <c r="E96" s="36"/>
      <c r="F96" s="36"/>
      <c r="G96" s="36"/>
      <c r="H96" s="36"/>
      <c r="I96" s="36"/>
      <c r="J96" s="36"/>
      <c r="K96" s="36"/>
      <c r="L96" s="37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/>
      <c r="AV96" s="35"/>
      <c r="AW96" s="35">
        <v>0</v>
      </c>
      <c r="AX96" s="38">
        <v>0</v>
      </c>
      <c r="AY96" s="38">
        <v>0</v>
      </c>
      <c r="AZ96" s="13"/>
      <c r="BA96" s="91" t="s">
        <v>169</v>
      </c>
      <c r="BB96" s="13"/>
      <c r="BC96" s="13"/>
      <c r="BD96" s="13"/>
      <c r="BE96" s="76">
        <f>H46+F46</f>
        <v>126523</v>
      </c>
      <c r="BF96" s="13"/>
      <c r="BG96" s="91" t="s">
        <v>170</v>
      </c>
      <c r="BH96" s="13"/>
      <c r="BI96" s="13"/>
      <c r="BJ96" s="13"/>
      <c r="BK96" s="76">
        <f>BI90</f>
        <v>0</v>
      </c>
      <c r="BL96" s="74"/>
      <c r="DI96" s="109"/>
      <c r="DJ96" s="109"/>
    </row>
    <row r="97" spans="1:114" s="15" customFormat="1" x14ac:dyDescent="0.3">
      <c r="A97" s="13"/>
      <c r="B97" s="83" t="s">
        <v>171</v>
      </c>
      <c r="C97" s="37"/>
      <c r="D97" s="36"/>
      <c r="E97" s="36"/>
      <c r="F97" s="36"/>
      <c r="G97" s="36"/>
      <c r="H97" s="36"/>
      <c r="I97" s="36"/>
      <c r="J97" s="36"/>
      <c r="K97" s="36"/>
      <c r="L97" s="37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/>
      <c r="AV97" s="35"/>
      <c r="AW97" s="35">
        <v>0</v>
      </c>
      <c r="AX97" s="38">
        <v>0</v>
      </c>
      <c r="AY97" s="38">
        <v>0</v>
      </c>
      <c r="AZ97" s="13"/>
      <c r="BA97" s="91" t="s">
        <v>172</v>
      </c>
      <c r="BB97" s="13"/>
      <c r="BC97" s="13"/>
      <c r="BD97" s="13"/>
      <c r="BE97" s="76">
        <f>G46</f>
        <v>-3878</v>
      </c>
      <c r="BF97" s="13"/>
      <c r="BG97" s="91" t="s">
        <v>173</v>
      </c>
      <c r="BH97" s="13"/>
      <c r="BI97" s="13"/>
      <c r="BJ97" s="13"/>
      <c r="BK97" s="76">
        <f>AZ90</f>
        <v>651128</v>
      </c>
      <c r="BL97" s="74"/>
      <c r="DI97" s="109"/>
      <c r="DJ97" s="109"/>
    </row>
    <row r="98" spans="1:114" s="15" customFormat="1" ht="12" thickBot="1" x14ac:dyDescent="0.35">
      <c r="A98" s="13"/>
      <c r="B98" s="83" t="s">
        <v>174</v>
      </c>
      <c r="C98" s="96"/>
      <c r="D98" s="97"/>
      <c r="E98" s="97"/>
      <c r="F98" s="97"/>
      <c r="G98" s="97"/>
      <c r="H98" s="97"/>
      <c r="I98" s="97"/>
      <c r="J98" s="97"/>
      <c r="K98" s="97"/>
      <c r="L98" s="98">
        <v>381020</v>
      </c>
      <c r="M98" s="99">
        <v>53679</v>
      </c>
      <c r="N98" s="99">
        <v>30629</v>
      </c>
      <c r="O98" s="99">
        <v>26181</v>
      </c>
      <c r="P98" s="99">
        <v>32236</v>
      </c>
      <c r="Q98" s="99">
        <v>107490</v>
      </c>
      <c r="R98" s="99">
        <v>34066</v>
      </c>
      <c r="S98" s="99">
        <v>95</v>
      </c>
      <c r="T98" s="99">
        <v>42733</v>
      </c>
      <c r="U98" s="99">
        <v>32037</v>
      </c>
      <c r="V98" s="99">
        <v>30225</v>
      </c>
      <c r="W98" s="99">
        <v>5863</v>
      </c>
      <c r="X98" s="99">
        <v>1628</v>
      </c>
      <c r="Y98" s="99">
        <v>31343</v>
      </c>
      <c r="Z98" s="99">
        <v>22140</v>
      </c>
      <c r="AA98" s="99">
        <v>3968</v>
      </c>
      <c r="AB98" s="99">
        <v>21445</v>
      </c>
      <c r="AC98" s="99">
        <v>13140</v>
      </c>
      <c r="AD98" s="99">
        <v>20178</v>
      </c>
      <c r="AE98" s="99">
        <v>47824</v>
      </c>
      <c r="AF98" s="99">
        <v>34695</v>
      </c>
      <c r="AG98" s="99">
        <v>220433</v>
      </c>
      <c r="AH98" s="99">
        <v>80680</v>
      </c>
      <c r="AI98" s="99">
        <v>36631</v>
      </c>
      <c r="AJ98" s="99">
        <v>166574</v>
      </c>
      <c r="AK98" s="99">
        <v>45537</v>
      </c>
      <c r="AL98" s="99">
        <v>170529</v>
      </c>
      <c r="AM98" s="99">
        <v>109294</v>
      </c>
      <c r="AN98" s="99">
        <v>50171</v>
      </c>
      <c r="AO98" s="99">
        <v>101353</v>
      </c>
      <c r="AP98" s="99">
        <v>112425</v>
      </c>
      <c r="AQ98" s="99">
        <v>54011</v>
      </c>
      <c r="AR98" s="99">
        <v>4490</v>
      </c>
      <c r="AS98" s="99">
        <v>33085</v>
      </c>
      <c r="AT98" s="99">
        <v>3661</v>
      </c>
      <c r="AU98" s="99"/>
      <c r="AV98" s="99"/>
      <c r="AW98" s="99">
        <v>0</v>
      </c>
      <c r="AX98" s="100">
        <v>2161489</v>
      </c>
      <c r="AY98" s="100">
        <v>2161489</v>
      </c>
      <c r="AZ98" s="13"/>
      <c r="BA98" s="91"/>
      <c r="BB98" s="13"/>
      <c r="BC98" s="13"/>
      <c r="BD98" s="13"/>
      <c r="BE98" s="76"/>
      <c r="BF98" s="13"/>
      <c r="BG98" s="91" t="s">
        <v>175</v>
      </c>
      <c r="BH98" s="13"/>
      <c r="BI98" s="13"/>
      <c r="BJ98" s="13"/>
      <c r="BK98" s="76">
        <f>AZ46</f>
        <v>917601</v>
      </c>
      <c r="BL98" s="74"/>
      <c r="DI98" s="109"/>
      <c r="DJ98" s="109"/>
    </row>
    <row r="99" spans="1:114" s="15" customFormat="1" ht="12.5" thickTop="1" thickBot="1" x14ac:dyDescent="0.35">
      <c r="A99" s="13"/>
      <c r="B99" s="101" t="s">
        <v>176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3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4">
        <v>0</v>
      </c>
      <c r="AT99" s="104">
        <v>0</v>
      </c>
      <c r="AU99" s="104"/>
      <c r="AV99" s="104"/>
      <c r="AW99" s="104">
        <v>0</v>
      </c>
      <c r="AX99" s="82">
        <v>0</v>
      </c>
      <c r="AY99" s="105">
        <v>0</v>
      </c>
      <c r="AZ99" s="13"/>
      <c r="BA99" s="17" t="s">
        <v>177</v>
      </c>
      <c r="BB99" s="18"/>
      <c r="BC99" s="18"/>
      <c r="BD99" s="18"/>
      <c r="BE99" s="105">
        <f>BE93+BE94+BE95+BE96+BE97</f>
        <v>2348485</v>
      </c>
      <c r="BF99" s="13"/>
      <c r="BG99" s="17" t="s">
        <v>177</v>
      </c>
      <c r="BH99" s="18"/>
      <c r="BI99" s="18"/>
      <c r="BJ99" s="18"/>
      <c r="BK99" s="105">
        <f>BK93+BK94+BK95+BK96+BK97-BK98</f>
        <v>2348485</v>
      </c>
      <c r="BL99" s="74"/>
      <c r="DI99" s="109"/>
      <c r="DJ99" s="109"/>
    </row>
    <row r="100" spans="1:114" ht="12" thickTop="1" x14ac:dyDescent="0.3"/>
    <row r="101" spans="1:114" x14ac:dyDescent="0.3">
      <c r="BF101" s="74"/>
    </row>
    <row r="102" spans="1:114" x14ac:dyDescent="0.3">
      <c r="BF102" s="12">
        <f>+BE99-BK99</f>
        <v>0</v>
      </c>
    </row>
    <row r="103" spans="1:114" x14ac:dyDescent="0.3">
      <c r="BH103" s="10"/>
    </row>
  </sheetData>
  <mergeCells count="2">
    <mergeCell ref="A5:B7"/>
    <mergeCell ref="A49:B51"/>
  </mergeCells>
  <conditionalFormatting sqref="BF102">
    <cfRule type="cellIs" dxfId="1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03"/>
  <sheetViews>
    <sheetView tabSelected="1" topLeftCell="F1" zoomScale="90" zoomScaleNormal="90" workbookViewId="0">
      <selection activeCell="BG56" sqref="BG56"/>
    </sheetView>
  </sheetViews>
  <sheetFormatPr baseColWidth="10" defaultColWidth="13.33203125" defaultRowHeight="11.5" x14ac:dyDescent="0.3"/>
  <cols>
    <col min="1" max="1" width="4.33203125" style="13" bestFit="1" customWidth="1"/>
    <col min="2" max="2" width="116.44140625" style="13" bestFit="1" customWidth="1"/>
    <col min="3" max="3" width="12.6640625" style="13" customWidth="1"/>
    <col min="4" max="10" width="11.33203125" style="13" customWidth="1"/>
    <col min="11" max="11" width="16" style="13" customWidth="1"/>
    <col min="12" max="51" width="14.77734375" style="13" customWidth="1"/>
    <col min="52" max="57" width="11.33203125" style="13" customWidth="1"/>
    <col min="58" max="58" width="16.6640625" style="13" bestFit="1" customWidth="1"/>
    <col min="59" max="60" width="11.33203125" style="13" customWidth="1"/>
    <col min="61" max="61" width="12.109375" style="13" customWidth="1"/>
    <col min="62" max="62" width="10.77734375" style="13" bestFit="1" customWidth="1"/>
    <col min="63" max="63" width="13.6640625" style="16" customWidth="1"/>
    <col min="64" max="64" width="21.109375" style="16" bestFit="1" customWidth="1"/>
    <col min="65" max="16384" width="13.33203125" style="13"/>
  </cols>
  <sheetData>
    <row r="1" spans="1:64" x14ac:dyDescent="0.3">
      <c r="G1" s="14" t="s">
        <v>0</v>
      </c>
      <c r="H1" s="14"/>
      <c r="N1" s="15" t="s">
        <v>1</v>
      </c>
    </row>
    <row r="2" spans="1:64" x14ac:dyDescent="0.3">
      <c r="N2" s="15" t="s">
        <v>2</v>
      </c>
    </row>
    <row r="3" spans="1:64" ht="12" thickBot="1" x14ac:dyDescent="0.35">
      <c r="C3" s="14" t="s">
        <v>3</v>
      </c>
      <c r="AY3" s="14"/>
      <c r="BE3" s="14"/>
    </row>
    <row r="4" spans="1:64" ht="12.5" thickTop="1" thickBot="1" x14ac:dyDescent="0.35">
      <c r="L4" s="17" t="s">
        <v>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BJ4" s="16"/>
      <c r="BK4" s="13"/>
      <c r="BL4" s="13"/>
    </row>
    <row r="5" spans="1:64" ht="65.5" customHeight="1" thickTop="1" x14ac:dyDescent="0.3">
      <c r="A5" s="112" t="s">
        <v>5</v>
      </c>
      <c r="B5" s="113"/>
      <c r="C5" s="2" t="s">
        <v>6</v>
      </c>
      <c r="D5" s="20" t="s">
        <v>7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12</v>
      </c>
      <c r="J5" s="21" t="s">
        <v>13</v>
      </c>
      <c r="K5" s="22" t="s">
        <v>14</v>
      </c>
      <c r="L5" s="1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  <c r="AB5" s="2" t="s">
        <v>31</v>
      </c>
      <c r="AC5" s="2" t="s">
        <v>32</v>
      </c>
      <c r="AD5" s="2" t="s">
        <v>33</v>
      </c>
      <c r="AE5" s="2" t="s">
        <v>34</v>
      </c>
      <c r="AF5" s="2" t="s">
        <v>35</v>
      </c>
      <c r="AG5" s="2" t="s">
        <v>36</v>
      </c>
      <c r="AH5" s="2" t="s">
        <v>37</v>
      </c>
      <c r="AI5" s="2" t="s">
        <v>38</v>
      </c>
      <c r="AJ5" s="2" t="s">
        <v>39</v>
      </c>
      <c r="AK5" s="2" t="s">
        <v>40</v>
      </c>
      <c r="AL5" s="2" t="s">
        <v>41</v>
      </c>
      <c r="AM5" s="2" t="s">
        <v>42</v>
      </c>
      <c r="AN5" s="2" t="s">
        <v>43</v>
      </c>
      <c r="AO5" s="2" t="s">
        <v>44</v>
      </c>
      <c r="AP5" s="2" t="s">
        <v>45</v>
      </c>
      <c r="AQ5" s="2" t="s">
        <v>46</v>
      </c>
      <c r="AR5" s="2" t="s">
        <v>47</v>
      </c>
      <c r="AS5" s="2" t="s">
        <v>48</v>
      </c>
      <c r="AT5" s="2" t="s">
        <v>49</v>
      </c>
      <c r="AU5" s="2" t="s">
        <v>50</v>
      </c>
      <c r="AV5" s="2" t="s">
        <v>51</v>
      </c>
      <c r="AW5" s="2" t="s">
        <v>52</v>
      </c>
      <c r="AX5" s="22" t="s">
        <v>53</v>
      </c>
      <c r="AY5" s="23" t="s">
        <v>54</v>
      </c>
      <c r="AZ5" s="24" t="s">
        <v>55</v>
      </c>
      <c r="BK5" s="13"/>
      <c r="BL5" s="13"/>
    </row>
    <row r="6" spans="1:64" ht="15" customHeight="1" x14ac:dyDescent="0.3">
      <c r="A6" s="114"/>
      <c r="B6" s="115"/>
      <c r="C6" s="25"/>
      <c r="D6" s="26"/>
      <c r="E6" s="26"/>
      <c r="F6" s="26"/>
      <c r="G6" s="26"/>
      <c r="H6" s="26"/>
      <c r="I6" s="26"/>
      <c r="J6" s="26"/>
      <c r="K6" s="26"/>
      <c r="L6" s="27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8"/>
      <c r="AY6" s="29"/>
      <c r="AZ6" s="30"/>
      <c r="BK6" s="13"/>
      <c r="BL6" s="13"/>
    </row>
    <row r="7" spans="1:64" ht="15" customHeight="1" thickBot="1" x14ac:dyDescent="0.35">
      <c r="A7" s="116"/>
      <c r="B7" s="117"/>
      <c r="C7" s="31"/>
      <c r="D7" s="32" t="s">
        <v>56</v>
      </c>
      <c r="E7" s="32" t="s">
        <v>57</v>
      </c>
      <c r="F7" s="32" t="s">
        <v>58</v>
      </c>
      <c r="G7" s="32" t="s">
        <v>59</v>
      </c>
      <c r="H7" s="32" t="s">
        <v>60</v>
      </c>
      <c r="I7" s="32" t="s">
        <v>61</v>
      </c>
      <c r="J7" s="32" t="s">
        <v>62</v>
      </c>
      <c r="K7" s="32"/>
      <c r="L7" s="33" t="s">
        <v>63</v>
      </c>
      <c r="M7" s="31" t="s">
        <v>64</v>
      </c>
      <c r="N7" s="31" t="s">
        <v>65</v>
      </c>
      <c r="O7" s="31" t="s">
        <v>66</v>
      </c>
      <c r="P7" s="31" t="s">
        <v>67</v>
      </c>
      <c r="Q7" s="31" t="s">
        <v>68</v>
      </c>
      <c r="R7" s="31" t="s">
        <v>69</v>
      </c>
      <c r="S7" s="31" t="s">
        <v>70</v>
      </c>
      <c r="T7" s="31" t="s">
        <v>71</v>
      </c>
      <c r="U7" s="31" t="s">
        <v>72</v>
      </c>
      <c r="V7" s="31" t="s">
        <v>73</v>
      </c>
      <c r="W7" s="31" t="s">
        <v>74</v>
      </c>
      <c r="X7" s="31" t="s">
        <v>75</v>
      </c>
      <c r="Y7" s="31" t="s">
        <v>76</v>
      </c>
      <c r="Z7" s="31" t="s">
        <v>77</v>
      </c>
      <c r="AA7" s="31" t="s">
        <v>78</v>
      </c>
      <c r="AB7" s="31" t="s">
        <v>79</v>
      </c>
      <c r="AC7" s="31" t="s">
        <v>80</v>
      </c>
      <c r="AD7" s="31" t="s">
        <v>81</v>
      </c>
      <c r="AE7" s="31" t="s">
        <v>82</v>
      </c>
      <c r="AF7" s="31" t="s">
        <v>83</v>
      </c>
      <c r="AG7" s="31" t="s">
        <v>84</v>
      </c>
      <c r="AH7" s="31" t="s">
        <v>85</v>
      </c>
      <c r="AI7" s="31" t="s">
        <v>86</v>
      </c>
      <c r="AJ7" s="31" t="s">
        <v>87</v>
      </c>
      <c r="AK7" s="31" t="s">
        <v>88</v>
      </c>
      <c r="AL7" s="31" t="s">
        <v>89</v>
      </c>
      <c r="AM7" s="31" t="s">
        <v>90</v>
      </c>
      <c r="AN7" s="31" t="s">
        <v>91</v>
      </c>
      <c r="AO7" s="31" t="s">
        <v>92</v>
      </c>
      <c r="AP7" s="31" t="s">
        <v>93</v>
      </c>
      <c r="AQ7" s="31" t="s">
        <v>94</v>
      </c>
      <c r="AR7" s="31" t="s">
        <v>95</v>
      </c>
      <c r="AS7" s="31" t="s">
        <v>96</v>
      </c>
      <c r="AT7" s="31" t="s">
        <v>97</v>
      </c>
      <c r="AU7" s="31" t="s">
        <v>98</v>
      </c>
      <c r="AV7" s="31" t="s">
        <v>99</v>
      </c>
      <c r="AW7" s="31" t="s">
        <v>100</v>
      </c>
      <c r="AX7" s="34"/>
      <c r="AY7" s="29"/>
      <c r="AZ7" s="30"/>
      <c r="BK7" s="13"/>
      <c r="BL7" s="13"/>
    </row>
    <row r="8" spans="1:64" ht="15" customHeight="1" thickTop="1" x14ac:dyDescent="0.3">
      <c r="A8" s="3" t="s">
        <v>63</v>
      </c>
      <c r="B8" s="4" t="s">
        <v>101</v>
      </c>
      <c r="C8" s="35">
        <v>675163</v>
      </c>
      <c r="D8" s="35">
        <v>61052</v>
      </c>
      <c r="E8" s="36">
        <v>25064</v>
      </c>
      <c r="F8" s="36">
        <v>851</v>
      </c>
      <c r="G8" s="36">
        <v>0</v>
      </c>
      <c r="H8" s="36">
        <v>0</v>
      </c>
      <c r="I8" s="36">
        <v>0</v>
      </c>
      <c r="J8" s="36">
        <v>680</v>
      </c>
      <c r="K8" s="36">
        <v>587519</v>
      </c>
      <c r="L8" s="37">
        <v>575610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/>
      <c r="AV8" s="35"/>
      <c r="AW8" s="35">
        <v>0</v>
      </c>
      <c r="AX8" s="38">
        <v>575610</v>
      </c>
      <c r="AY8" s="39"/>
      <c r="AZ8" s="38">
        <v>11309</v>
      </c>
      <c r="BK8" s="13"/>
      <c r="BL8" s="13"/>
    </row>
    <row r="9" spans="1:64" ht="15" customHeight="1" x14ac:dyDescent="0.3">
      <c r="A9" s="5" t="s">
        <v>64</v>
      </c>
      <c r="B9" s="6" t="s">
        <v>102</v>
      </c>
      <c r="C9" s="35">
        <v>144495</v>
      </c>
      <c r="D9" s="35">
        <v>12573</v>
      </c>
      <c r="E9" s="36">
        <v>1681</v>
      </c>
      <c r="F9" s="36">
        <v>0</v>
      </c>
      <c r="G9" s="36">
        <v>0</v>
      </c>
      <c r="H9" s="36">
        <v>0</v>
      </c>
      <c r="I9" s="36">
        <v>0</v>
      </c>
      <c r="J9" s="36">
        <v>74</v>
      </c>
      <c r="K9" s="36">
        <v>130198</v>
      </c>
      <c r="L9" s="37">
        <v>0</v>
      </c>
      <c r="M9" s="35">
        <v>127020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/>
      <c r="AV9" s="35"/>
      <c r="AW9" s="35">
        <v>0</v>
      </c>
      <c r="AX9" s="38">
        <v>127020</v>
      </c>
      <c r="AY9" s="40"/>
      <c r="AZ9" s="38">
        <v>3220</v>
      </c>
      <c r="BK9" s="13"/>
      <c r="BL9" s="13"/>
    </row>
    <row r="10" spans="1:64" ht="15" customHeight="1" x14ac:dyDescent="0.3">
      <c r="A10" s="5" t="s">
        <v>65</v>
      </c>
      <c r="B10" s="6" t="s">
        <v>103</v>
      </c>
      <c r="C10" s="35">
        <v>44101</v>
      </c>
      <c r="D10" s="35">
        <v>4600</v>
      </c>
      <c r="E10" s="36">
        <v>1373</v>
      </c>
      <c r="F10" s="36">
        <v>38</v>
      </c>
      <c r="G10" s="36">
        <v>0</v>
      </c>
      <c r="H10" s="36">
        <v>0</v>
      </c>
      <c r="I10" s="36">
        <v>0</v>
      </c>
      <c r="J10" s="36">
        <v>11</v>
      </c>
      <c r="K10" s="36">
        <v>38082</v>
      </c>
      <c r="L10" s="37">
        <v>0</v>
      </c>
      <c r="M10" s="35">
        <v>0</v>
      </c>
      <c r="N10" s="35">
        <v>37751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/>
      <c r="AV10" s="35"/>
      <c r="AW10" s="35">
        <v>0</v>
      </c>
      <c r="AX10" s="38">
        <v>37751</v>
      </c>
      <c r="AY10" s="40"/>
      <c r="AZ10" s="38">
        <v>331</v>
      </c>
      <c r="BK10" s="13"/>
      <c r="BL10" s="13"/>
    </row>
    <row r="11" spans="1:64" ht="15" customHeight="1" x14ac:dyDescent="0.3">
      <c r="A11" s="5" t="s">
        <v>66</v>
      </c>
      <c r="B11" s="6" t="s">
        <v>104</v>
      </c>
      <c r="C11" s="35">
        <v>37513</v>
      </c>
      <c r="D11" s="35">
        <v>3882</v>
      </c>
      <c r="E11" s="36">
        <v>1175</v>
      </c>
      <c r="F11" s="36">
        <v>156</v>
      </c>
      <c r="G11" s="36">
        <v>0</v>
      </c>
      <c r="H11" s="36">
        <v>0</v>
      </c>
      <c r="I11" s="36">
        <v>0</v>
      </c>
      <c r="J11" s="36">
        <v>100</v>
      </c>
      <c r="K11" s="36">
        <v>32206</v>
      </c>
      <c r="L11" s="37">
        <v>0</v>
      </c>
      <c r="M11" s="35">
        <v>0</v>
      </c>
      <c r="N11" s="35">
        <v>0</v>
      </c>
      <c r="O11" s="35">
        <v>30858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/>
      <c r="AV11" s="35"/>
      <c r="AW11" s="35">
        <v>0</v>
      </c>
      <c r="AX11" s="38">
        <v>30858</v>
      </c>
      <c r="AY11" s="40"/>
      <c r="AZ11" s="38">
        <v>1187</v>
      </c>
      <c r="BK11" s="13"/>
      <c r="BL11" s="13"/>
    </row>
    <row r="12" spans="1:64" ht="15" customHeight="1" x14ac:dyDescent="0.3">
      <c r="A12" s="5" t="s">
        <v>67</v>
      </c>
      <c r="B12" s="6" t="s">
        <v>105</v>
      </c>
      <c r="C12" s="35">
        <v>107804</v>
      </c>
      <c r="D12" s="35">
        <v>8334</v>
      </c>
      <c r="E12" s="36">
        <v>3079</v>
      </c>
      <c r="F12" s="36">
        <v>1123</v>
      </c>
      <c r="G12" s="36">
        <v>0</v>
      </c>
      <c r="H12" s="36">
        <v>0</v>
      </c>
      <c r="I12" s="36">
        <v>150</v>
      </c>
      <c r="J12" s="36">
        <v>215</v>
      </c>
      <c r="K12" s="36">
        <v>95505</v>
      </c>
      <c r="L12" s="37">
        <v>0</v>
      </c>
      <c r="M12" s="35">
        <v>0</v>
      </c>
      <c r="N12" s="35">
        <v>0</v>
      </c>
      <c r="O12" s="35">
        <v>0</v>
      </c>
      <c r="P12" s="35">
        <v>70620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3603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/>
      <c r="AV12" s="35"/>
      <c r="AW12" s="35">
        <v>0</v>
      </c>
      <c r="AX12" s="38">
        <v>74021</v>
      </c>
      <c r="AY12" s="40"/>
      <c r="AZ12" s="38">
        <v>21505</v>
      </c>
      <c r="BK12" s="13"/>
      <c r="BL12" s="13"/>
    </row>
    <row r="13" spans="1:64" ht="15" customHeight="1" x14ac:dyDescent="0.3">
      <c r="A13" s="5" t="s">
        <v>68</v>
      </c>
      <c r="B13" s="6" t="s">
        <v>106</v>
      </c>
      <c r="C13" s="35">
        <v>590339</v>
      </c>
      <c r="D13" s="35">
        <v>56345</v>
      </c>
      <c r="E13" s="36">
        <v>13087</v>
      </c>
      <c r="F13" s="36">
        <v>15605</v>
      </c>
      <c r="G13" s="36">
        <v>0</v>
      </c>
      <c r="H13" s="36">
        <v>288</v>
      </c>
      <c r="I13" s="36">
        <v>30</v>
      </c>
      <c r="J13" s="36">
        <v>8267</v>
      </c>
      <c r="K13" s="36">
        <v>496927</v>
      </c>
      <c r="L13" s="37">
        <v>0</v>
      </c>
      <c r="M13" s="35">
        <v>0</v>
      </c>
      <c r="N13" s="35">
        <v>0</v>
      </c>
      <c r="O13" s="35">
        <v>0</v>
      </c>
      <c r="P13" s="35">
        <v>0</v>
      </c>
      <c r="Q13" s="35">
        <v>438089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/>
      <c r="AV13" s="35"/>
      <c r="AW13" s="35">
        <v>0</v>
      </c>
      <c r="AX13" s="38">
        <v>438089</v>
      </c>
      <c r="AY13" s="40"/>
      <c r="AZ13" s="38">
        <v>60360</v>
      </c>
      <c r="BK13" s="13"/>
      <c r="BL13" s="13"/>
    </row>
    <row r="14" spans="1:64" ht="15" customHeight="1" x14ac:dyDescent="0.3">
      <c r="A14" s="5" t="s">
        <v>69</v>
      </c>
      <c r="B14" s="6" t="s">
        <v>107</v>
      </c>
      <c r="C14" s="35">
        <v>131681</v>
      </c>
      <c r="D14" s="35">
        <v>10076</v>
      </c>
      <c r="E14" s="36">
        <v>941</v>
      </c>
      <c r="F14" s="36">
        <v>6568</v>
      </c>
      <c r="G14" s="36">
        <v>0</v>
      </c>
      <c r="H14" s="36">
        <v>2765</v>
      </c>
      <c r="I14" s="36">
        <v>18</v>
      </c>
      <c r="J14" s="36">
        <v>4297</v>
      </c>
      <c r="K14" s="36">
        <v>107147</v>
      </c>
      <c r="L14" s="37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100051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/>
      <c r="AV14" s="35"/>
      <c r="AW14" s="35">
        <v>0</v>
      </c>
      <c r="AX14" s="38">
        <v>100051</v>
      </c>
      <c r="AY14" s="40"/>
      <c r="AZ14" s="38">
        <v>7035</v>
      </c>
      <c r="BK14" s="13"/>
      <c r="BL14" s="13"/>
    </row>
    <row r="15" spans="1:64" ht="15" customHeight="1" x14ac:dyDescent="0.3">
      <c r="A15" s="5" t="s">
        <v>70</v>
      </c>
      <c r="B15" s="6" t="s">
        <v>108</v>
      </c>
      <c r="C15" s="35">
        <v>15124</v>
      </c>
      <c r="D15" s="35">
        <v>823</v>
      </c>
      <c r="E15" s="36">
        <v>199</v>
      </c>
      <c r="F15" s="36">
        <v>2422</v>
      </c>
      <c r="G15" s="36">
        <v>0</v>
      </c>
      <c r="H15" s="36">
        <v>1127</v>
      </c>
      <c r="I15" s="36">
        <v>6</v>
      </c>
      <c r="J15" s="36">
        <v>2883</v>
      </c>
      <c r="K15" s="36">
        <v>7585</v>
      </c>
      <c r="L15" s="37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117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/>
      <c r="AV15" s="35"/>
      <c r="AW15" s="35">
        <v>0</v>
      </c>
      <c r="AX15" s="38">
        <v>117</v>
      </c>
      <c r="AY15" s="40"/>
      <c r="AZ15" s="38">
        <v>7465</v>
      </c>
      <c r="BK15" s="13"/>
      <c r="BL15" s="13"/>
    </row>
    <row r="16" spans="1:64" ht="15" customHeight="1" x14ac:dyDescent="0.3">
      <c r="A16" s="5" t="s">
        <v>71</v>
      </c>
      <c r="B16" s="6" t="s">
        <v>109</v>
      </c>
      <c r="C16" s="35">
        <v>209062</v>
      </c>
      <c r="D16" s="35">
        <v>46460</v>
      </c>
      <c r="E16" s="36">
        <v>948</v>
      </c>
      <c r="F16" s="36">
        <v>10861</v>
      </c>
      <c r="G16" s="36">
        <v>0</v>
      </c>
      <c r="H16" s="36">
        <v>0</v>
      </c>
      <c r="I16" s="36">
        <v>186</v>
      </c>
      <c r="J16" s="36">
        <v>8573</v>
      </c>
      <c r="K16" s="36">
        <v>141998</v>
      </c>
      <c r="L16" s="37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81641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/>
      <c r="AV16" s="35"/>
      <c r="AW16" s="35">
        <v>0</v>
      </c>
      <c r="AX16" s="38">
        <v>81641</v>
      </c>
      <c r="AY16" s="40"/>
      <c r="AZ16" s="38">
        <v>60130</v>
      </c>
      <c r="BK16" s="13"/>
      <c r="BL16" s="13"/>
    </row>
    <row r="17" spans="1:64" ht="15" customHeight="1" x14ac:dyDescent="0.3">
      <c r="A17" s="5" t="s">
        <v>72</v>
      </c>
      <c r="B17" s="6" t="s">
        <v>110</v>
      </c>
      <c r="C17" s="35">
        <v>145212</v>
      </c>
      <c r="D17" s="35">
        <v>18194</v>
      </c>
      <c r="E17" s="36">
        <v>3814</v>
      </c>
      <c r="F17" s="36">
        <v>1275</v>
      </c>
      <c r="G17" s="36">
        <v>0</v>
      </c>
      <c r="H17" s="36">
        <v>0</v>
      </c>
      <c r="I17" s="36">
        <v>4</v>
      </c>
      <c r="J17" s="36">
        <v>2335</v>
      </c>
      <c r="K17" s="36">
        <v>119671</v>
      </c>
      <c r="L17" s="37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102725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/>
      <c r="AV17" s="35"/>
      <c r="AW17" s="35">
        <v>0</v>
      </c>
      <c r="AX17" s="38">
        <v>102725</v>
      </c>
      <c r="AY17" s="40"/>
      <c r="AZ17" s="38">
        <v>16957</v>
      </c>
      <c r="BK17" s="13"/>
      <c r="BL17" s="13"/>
    </row>
    <row r="18" spans="1:64" ht="15" customHeight="1" x14ac:dyDescent="0.3">
      <c r="A18" s="5" t="s">
        <v>73</v>
      </c>
      <c r="B18" s="6" t="s">
        <v>111</v>
      </c>
      <c r="C18" s="35">
        <v>569607</v>
      </c>
      <c r="D18" s="35">
        <v>61205</v>
      </c>
      <c r="E18" s="36">
        <v>10065</v>
      </c>
      <c r="F18" s="36">
        <v>17072</v>
      </c>
      <c r="G18" s="36">
        <v>-2109</v>
      </c>
      <c r="H18" s="36">
        <v>18406</v>
      </c>
      <c r="I18" s="36">
        <v>27</v>
      </c>
      <c r="J18" s="36">
        <v>11931</v>
      </c>
      <c r="K18" s="36">
        <v>441892</v>
      </c>
      <c r="L18" s="37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135000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/>
      <c r="AV18" s="35"/>
      <c r="AW18" s="35">
        <v>0</v>
      </c>
      <c r="AX18" s="38">
        <v>135000</v>
      </c>
      <c r="AY18" s="40"/>
      <c r="AZ18" s="38">
        <v>306723</v>
      </c>
      <c r="BK18" s="13"/>
      <c r="BL18" s="13"/>
    </row>
    <row r="19" spans="1:64" ht="15" customHeight="1" x14ac:dyDescent="0.3">
      <c r="A19" s="5" t="s">
        <v>74</v>
      </c>
      <c r="B19" s="6" t="s">
        <v>112</v>
      </c>
      <c r="C19" s="35">
        <v>62540</v>
      </c>
      <c r="D19" s="35">
        <v>12112</v>
      </c>
      <c r="E19" s="36">
        <v>1164</v>
      </c>
      <c r="F19" s="36">
        <v>21</v>
      </c>
      <c r="G19" s="36">
        <v>0</v>
      </c>
      <c r="H19" s="36">
        <v>0</v>
      </c>
      <c r="I19" s="36">
        <v>0</v>
      </c>
      <c r="J19" s="36">
        <v>617</v>
      </c>
      <c r="K19" s="36">
        <v>48548</v>
      </c>
      <c r="L19" s="37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10769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/>
      <c r="AV19" s="35"/>
      <c r="AW19" s="35">
        <v>0</v>
      </c>
      <c r="AX19" s="38">
        <v>10769</v>
      </c>
      <c r="AY19" s="40"/>
      <c r="AZ19" s="38">
        <v>37777</v>
      </c>
      <c r="BK19" s="13"/>
      <c r="BL19" s="13"/>
    </row>
    <row r="20" spans="1:64" ht="15" customHeight="1" x14ac:dyDescent="0.3">
      <c r="A20" s="5" t="s">
        <v>75</v>
      </c>
      <c r="B20" s="6" t="s">
        <v>113</v>
      </c>
      <c r="C20" s="35">
        <v>53955</v>
      </c>
      <c r="D20" s="35">
        <v>2580</v>
      </c>
      <c r="E20" s="36">
        <v>915</v>
      </c>
      <c r="F20" s="36">
        <v>3929</v>
      </c>
      <c r="G20" s="36">
        <v>0</v>
      </c>
      <c r="H20" s="36">
        <v>0</v>
      </c>
      <c r="I20" s="36">
        <v>1</v>
      </c>
      <c r="J20" s="36">
        <v>1550</v>
      </c>
      <c r="K20" s="36">
        <v>44917</v>
      </c>
      <c r="L20" s="37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29547</v>
      </c>
      <c r="Y20" s="35">
        <v>2793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/>
      <c r="AV20" s="35"/>
      <c r="AW20" s="35">
        <v>0</v>
      </c>
      <c r="AX20" s="38">
        <v>32426</v>
      </c>
      <c r="AY20" s="40"/>
      <c r="AZ20" s="38">
        <v>12696</v>
      </c>
      <c r="BK20" s="13"/>
      <c r="BL20" s="13"/>
    </row>
    <row r="21" spans="1:64" ht="15" customHeight="1" x14ac:dyDescent="0.3">
      <c r="A21" s="5" t="s">
        <v>76</v>
      </c>
      <c r="B21" s="6" t="s">
        <v>114</v>
      </c>
      <c r="C21" s="35">
        <v>193184</v>
      </c>
      <c r="D21" s="35">
        <v>5368</v>
      </c>
      <c r="E21" s="36">
        <v>1830</v>
      </c>
      <c r="F21" s="36">
        <v>10828</v>
      </c>
      <c r="G21" s="36">
        <v>0</v>
      </c>
      <c r="H21" s="36">
        <v>0</v>
      </c>
      <c r="I21" s="36">
        <v>10</v>
      </c>
      <c r="J21" s="36">
        <v>2777</v>
      </c>
      <c r="K21" s="36">
        <v>172169</v>
      </c>
      <c r="L21" s="37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128927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/>
      <c r="AV21" s="35"/>
      <c r="AW21" s="35">
        <v>0</v>
      </c>
      <c r="AX21" s="38">
        <v>128927</v>
      </c>
      <c r="AY21" s="40"/>
      <c r="AZ21" s="38">
        <v>43639</v>
      </c>
      <c r="BK21" s="13"/>
      <c r="BL21" s="13"/>
    </row>
    <row r="22" spans="1:64" ht="15" customHeight="1" x14ac:dyDescent="0.3">
      <c r="A22" s="5" t="s">
        <v>77</v>
      </c>
      <c r="B22" s="6" t="s">
        <v>115</v>
      </c>
      <c r="C22" s="35">
        <v>120313</v>
      </c>
      <c r="D22" s="35">
        <v>9349</v>
      </c>
      <c r="E22" s="36">
        <v>2840</v>
      </c>
      <c r="F22" s="36">
        <v>3848</v>
      </c>
      <c r="G22" s="36">
        <v>0</v>
      </c>
      <c r="H22" s="36">
        <v>0</v>
      </c>
      <c r="I22" s="36">
        <v>636</v>
      </c>
      <c r="J22" s="36">
        <v>2973</v>
      </c>
      <c r="K22" s="36">
        <v>100561</v>
      </c>
      <c r="L22" s="37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53533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/>
      <c r="AV22" s="35"/>
      <c r="AW22" s="35">
        <v>0</v>
      </c>
      <c r="AX22" s="38">
        <v>53533</v>
      </c>
      <c r="AY22" s="40"/>
      <c r="AZ22" s="38">
        <v>42758</v>
      </c>
      <c r="BK22" s="13"/>
      <c r="BL22" s="13"/>
    </row>
    <row r="23" spans="1:64" ht="15" customHeight="1" x14ac:dyDescent="0.3">
      <c r="A23" s="5" t="s">
        <v>78</v>
      </c>
      <c r="B23" s="6" t="s">
        <v>116</v>
      </c>
      <c r="C23" s="35">
        <v>180296</v>
      </c>
      <c r="D23" s="35">
        <v>15995</v>
      </c>
      <c r="E23" s="36">
        <v>885</v>
      </c>
      <c r="F23" s="36">
        <v>8385</v>
      </c>
      <c r="G23" s="36">
        <v>0</v>
      </c>
      <c r="H23" s="36">
        <v>42</v>
      </c>
      <c r="I23" s="36">
        <v>44</v>
      </c>
      <c r="J23" s="36">
        <v>14212</v>
      </c>
      <c r="K23" s="36">
        <v>140732</v>
      </c>
      <c r="L23" s="37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15905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/>
      <c r="AV23" s="35"/>
      <c r="AW23" s="35">
        <v>0</v>
      </c>
      <c r="AX23" s="38">
        <v>15905</v>
      </c>
      <c r="AY23" s="40"/>
      <c r="AZ23" s="38">
        <v>125970</v>
      </c>
      <c r="BK23" s="13"/>
      <c r="BL23" s="13"/>
    </row>
    <row r="24" spans="1:64" ht="15" customHeight="1" x14ac:dyDescent="0.3">
      <c r="A24" s="5" t="s">
        <v>79</v>
      </c>
      <c r="B24" s="6" t="s">
        <v>117</v>
      </c>
      <c r="C24" s="35">
        <v>94153</v>
      </c>
      <c r="D24" s="35">
        <v>6919</v>
      </c>
      <c r="E24" s="36">
        <v>737</v>
      </c>
      <c r="F24" s="36">
        <v>2148</v>
      </c>
      <c r="G24" s="36">
        <v>0</v>
      </c>
      <c r="H24" s="36">
        <v>0</v>
      </c>
      <c r="I24" s="36">
        <v>1</v>
      </c>
      <c r="J24" s="36">
        <v>1302</v>
      </c>
      <c r="K24" s="36">
        <v>83031</v>
      </c>
      <c r="L24" s="37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66610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/>
      <c r="AV24" s="35"/>
      <c r="AW24" s="35">
        <v>0</v>
      </c>
      <c r="AX24" s="38">
        <v>66610</v>
      </c>
      <c r="AY24" s="40"/>
      <c r="AZ24" s="38">
        <v>16576</v>
      </c>
      <c r="BK24" s="13"/>
      <c r="BL24" s="13"/>
    </row>
    <row r="25" spans="1:64" ht="15" customHeight="1" x14ac:dyDescent="0.3">
      <c r="A25" s="5" t="s">
        <v>80</v>
      </c>
      <c r="B25" s="6" t="s">
        <v>118</v>
      </c>
      <c r="C25" s="35">
        <v>72169</v>
      </c>
      <c r="D25" s="35">
        <v>0</v>
      </c>
      <c r="E25" s="36">
        <v>0</v>
      </c>
      <c r="F25" s="36">
        <v>1747</v>
      </c>
      <c r="G25" s="36">
        <v>0</v>
      </c>
      <c r="H25" s="36">
        <v>0</v>
      </c>
      <c r="I25" s="36">
        <v>4</v>
      </c>
      <c r="J25" s="36">
        <v>74</v>
      </c>
      <c r="K25" s="36">
        <v>70344</v>
      </c>
      <c r="L25" s="37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68041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/>
      <c r="AV25" s="35"/>
      <c r="AW25" s="35">
        <v>0</v>
      </c>
      <c r="AX25" s="38">
        <v>68041</v>
      </c>
      <c r="AY25" s="40"/>
      <c r="AZ25" s="38">
        <v>2303</v>
      </c>
      <c r="BK25" s="13"/>
      <c r="BL25" s="13"/>
    </row>
    <row r="26" spans="1:64" ht="15" customHeight="1" x14ac:dyDescent="0.3">
      <c r="A26" s="5" t="s">
        <v>81</v>
      </c>
      <c r="B26" s="6" t="s">
        <v>119</v>
      </c>
      <c r="C26" s="35">
        <v>179993</v>
      </c>
      <c r="D26" s="35">
        <v>0</v>
      </c>
      <c r="E26" s="36">
        <v>0</v>
      </c>
      <c r="F26" s="36">
        <v>3482</v>
      </c>
      <c r="G26" s="36">
        <v>0</v>
      </c>
      <c r="H26" s="36">
        <v>0</v>
      </c>
      <c r="I26" s="36">
        <v>0</v>
      </c>
      <c r="J26" s="36">
        <v>17</v>
      </c>
      <c r="K26" s="36">
        <v>176607</v>
      </c>
      <c r="L26" s="37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98999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/>
      <c r="AV26" s="35"/>
      <c r="AW26" s="35">
        <v>0</v>
      </c>
      <c r="AX26" s="38">
        <v>98999</v>
      </c>
      <c r="AY26" s="40"/>
      <c r="AZ26" s="38">
        <v>77281</v>
      </c>
      <c r="BK26" s="13"/>
      <c r="BL26" s="13"/>
    </row>
    <row r="27" spans="1:64" ht="15" customHeight="1" x14ac:dyDescent="0.3">
      <c r="A27" s="5" t="s">
        <v>82</v>
      </c>
      <c r="B27" s="6" t="s">
        <v>120</v>
      </c>
      <c r="C27" s="35">
        <v>66854</v>
      </c>
      <c r="D27" s="35">
        <v>0</v>
      </c>
      <c r="E27" s="36">
        <v>0</v>
      </c>
      <c r="F27" s="36">
        <v>162</v>
      </c>
      <c r="G27" s="36">
        <v>0</v>
      </c>
      <c r="H27" s="36">
        <v>0</v>
      </c>
      <c r="I27" s="36">
        <v>0</v>
      </c>
      <c r="J27" s="36">
        <v>0</v>
      </c>
      <c r="K27" s="36">
        <v>66690</v>
      </c>
      <c r="L27" s="37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66690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/>
      <c r="AV27" s="35"/>
      <c r="AW27" s="35">
        <v>0</v>
      </c>
      <c r="AX27" s="38">
        <v>66690</v>
      </c>
      <c r="AY27" s="40"/>
      <c r="AZ27" s="38">
        <v>0</v>
      </c>
      <c r="BK27" s="13"/>
      <c r="BL27" s="13"/>
    </row>
    <row r="28" spans="1:64" ht="15" customHeight="1" x14ac:dyDescent="0.3">
      <c r="A28" s="5" t="s">
        <v>83</v>
      </c>
      <c r="B28" s="6" t="s">
        <v>121</v>
      </c>
      <c r="C28" s="35">
        <v>240596</v>
      </c>
      <c r="D28" s="35">
        <v>0</v>
      </c>
      <c r="E28" s="36">
        <v>0</v>
      </c>
      <c r="F28" s="36">
        <v>1057</v>
      </c>
      <c r="G28" s="36">
        <v>0</v>
      </c>
      <c r="H28" s="36">
        <v>0</v>
      </c>
      <c r="I28" s="36">
        <v>0</v>
      </c>
      <c r="J28" s="36">
        <v>0</v>
      </c>
      <c r="K28" s="36">
        <v>239528</v>
      </c>
      <c r="L28" s="37">
        <v>0</v>
      </c>
      <c r="M28" s="35">
        <v>0</v>
      </c>
      <c r="N28" s="35">
        <v>12</v>
      </c>
      <c r="O28" s="35">
        <v>0</v>
      </c>
      <c r="P28" s="35">
        <v>0</v>
      </c>
      <c r="Q28" s="35">
        <v>115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1</v>
      </c>
      <c r="AA28" s="35">
        <v>0</v>
      </c>
      <c r="AB28" s="35">
        <v>0</v>
      </c>
      <c r="AC28" s="35">
        <v>9</v>
      </c>
      <c r="AD28" s="35">
        <v>3088</v>
      </c>
      <c r="AE28" s="35">
        <v>255</v>
      </c>
      <c r="AF28" s="35">
        <v>229666</v>
      </c>
      <c r="AG28" s="35">
        <v>143</v>
      </c>
      <c r="AH28" s="35">
        <v>125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2</v>
      </c>
      <c r="AQ28" s="35">
        <v>0</v>
      </c>
      <c r="AR28" s="35">
        <v>0</v>
      </c>
      <c r="AS28" s="35">
        <v>0</v>
      </c>
      <c r="AT28" s="35">
        <v>0</v>
      </c>
      <c r="AU28" s="35"/>
      <c r="AV28" s="35"/>
      <c r="AW28" s="35">
        <v>0</v>
      </c>
      <c r="AX28" s="38">
        <v>233416</v>
      </c>
      <c r="AY28" s="40"/>
      <c r="AZ28" s="38">
        <v>6112</v>
      </c>
      <c r="BK28" s="13"/>
      <c r="BL28" s="13"/>
    </row>
    <row r="29" spans="1:64" ht="15" customHeight="1" x14ac:dyDescent="0.3">
      <c r="A29" s="5" t="s">
        <v>84</v>
      </c>
      <c r="B29" s="6" t="s">
        <v>122</v>
      </c>
      <c r="C29" s="35">
        <v>28902</v>
      </c>
      <c r="D29" s="35">
        <v>-335870</v>
      </c>
      <c r="E29" s="36">
        <v>0</v>
      </c>
      <c r="F29" s="36">
        <v>19</v>
      </c>
      <c r="G29" s="36">
        <v>0</v>
      </c>
      <c r="H29" s="36">
        <v>0</v>
      </c>
      <c r="I29" s="36">
        <v>0</v>
      </c>
      <c r="J29" s="36">
        <v>0</v>
      </c>
      <c r="K29" s="36">
        <v>364195</v>
      </c>
      <c r="L29" s="37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364195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/>
      <c r="AV29" s="35"/>
      <c r="AW29" s="35">
        <v>0</v>
      </c>
      <c r="AX29" s="38">
        <v>364195</v>
      </c>
      <c r="AY29" s="40"/>
      <c r="AZ29" s="38">
        <v>0</v>
      </c>
      <c r="BK29" s="13"/>
      <c r="BL29" s="13"/>
    </row>
    <row r="30" spans="1:64" ht="15" customHeight="1" x14ac:dyDescent="0.3">
      <c r="A30" s="5" t="s">
        <v>85</v>
      </c>
      <c r="B30" s="6" t="s">
        <v>123</v>
      </c>
      <c r="C30" s="35">
        <v>315318</v>
      </c>
      <c r="D30" s="35">
        <v>0</v>
      </c>
      <c r="E30" s="36">
        <v>-69797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384606</v>
      </c>
      <c r="L30" s="37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1589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1635</v>
      </c>
      <c r="AH30" s="35">
        <v>347680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/>
      <c r="AV30" s="35"/>
      <c r="AW30" s="35">
        <v>0</v>
      </c>
      <c r="AX30" s="38">
        <v>350992</v>
      </c>
      <c r="AY30" s="40"/>
      <c r="AZ30" s="38">
        <v>34368</v>
      </c>
      <c r="BK30" s="13"/>
      <c r="BL30" s="13"/>
    </row>
    <row r="31" spans="1:64" ht="15" customHeight="1" x14ac:dyDescent="0.3">
      <c r="A31" s="5" t="s">
        <v>86</v>
      </c>
      <c r="B31" s="6" t="s">
        <v>124</v>
      </c>
      <c r="C31" s="35">
        <v>349858</v>
      </c>
      <c r="D31" s="35">
        <v>0</v>
      </c>
      <c r="E31" s="36">
        <v>0</v>
      </c>
      <c r="F31" s="36">
        <v>511</v>
      </c>
      <c r="G31" s="36">
        <v>0</v>
      </c>
      <c r="H31" s="36">
        <v>0</v>
      </c>
      <c r="I31" s="36">
        <v>0</v>
      </c>
      <c r="J31" s="36">
        <v>0</v>
      </c>
      <c r="K31" s="36">
        <v>349347</v>
      </c>
      <c r="L31" s="37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348446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/>
      <c r="AV31" s="35"/>
      <c r="AW31" s="35">
        <v>0</v>
      </c>
      <c r="AX31" s="38">
        <v>348446</v>
      </c>
      <c r="AY31" s="40"/>
      <c r="AZ31" s="38">
        <v>710</v>
      </c>
      <c r="BK31" s="13"/>
      <c r="BL31" s="13"/>
    </row>
    <row r="32" spans="1:64" ht="15" customHeight="1" x14ac:dyDescent="0.3">
      <c r="A32" s="5" t="s">
        <v>87</v>
      </c>
      <c r="B32" s="6" t="s">
        <v>125</v>
      </c>
      <c r="C32" s="35">
        <v>293875</v>
      </c>
      <c r="D32" s="35">
        <v>3</v>
      </c>
      <c r="E32" s="36">
        <v>0</v>
      </c>
      <c r="F32" s="36">
        <v>17101</v>
      </c>
      <c r="G32" s="36">
        <v>0</v>
      </c>
      <c r="H32" s="36">
        <v>0</v>
      </c>
      <c r="I32" s="36">
        <v>0</v>
      </c>
      <c r="J32" s="36">
        <v>82</v>
      </c>
      <c r="K32" s="36">
        <v>276715</v>
      </c>
      <c r="L32" s="37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251045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/>
      <c r="AV32" s="35"/>
      <c r="AW32" s="35">
        <v>0</v>
      </c>
      <c r="AX32" s="38">
        <v>251045</v>
      </c>
      <c r="AY32" s="40"/>
      <c r="AZ32" s="38">
        <v>25629</v>
      </c>
      <c r="BK32" s="13"/>
      <c r="BL32" s="13"/>
    </row>
    <row r="33" spans="1:64" ht="15" customHeight="1" x14ac:dyDescent="0.3">
      <c r="A33" s="5" t="s">
        <v>88</v>
      </c>
      <c r="B33" s="6" t="s">
        <v>126</v>
      </c>
      <c r="C33" s="35">
        <v>97586</v>
      </c>
      <c r="D33" s="35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97586</v>
      </c>
      <c r="L33" s="37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1550</v>
      </c>
      <c r="AI33" s="35">
        <v>0</v>
      </c>
      <c r="AJ33" s="35">
        <v>0</v>
      </c>
      <c r="AK33" s="35">
        <v>79350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/>
      <c r="AV33" s="35"/>
      <c r="AW33" s="35">
        <v>0</v>
      </c>
      <c r="AX33" s="38">
        <v>80771</v>
      </c>
      <c r="AY33" s="40"/>
      <c r="AZ33" s="38">
        <v>15585</v>
      </c>
      <c r="BK33" s="13"/>
      <c r="BL33" s="13"/>
    </row>
    <row r="34" spans="1:64" ht="15" customHeight="1" x14ac:dyDescent="0.3">
      <c r="A34" s="5" t="s">
        <v>89</v>
      </c>
      <c r="B34" s="6" t="s">
        <v>127</v>
      </c>
      <c r="C34" s="35">
        <v>218182</v>
      </c>
      <c r="D34" s="35">
        <v>0</v>
      </c>
      <c r="E34" s="36">
        <v>0</v>
      </c>
      <c r="F34" s="36">
        <v>36</v>
      </c>
      <c r="G34" s="36">
        <v>0</v>
      </c>
      <c r="H34" s="36">
        <v>0</v>
      </c>
      <c r="I34" s="36">
        <v>0</v>
      </c>
      <c r="J34" s="36">
        <v>0</v>
      </c>
      <c r="K34" s="36">
        <v>218145</v>
      </c>
      <c r="L34" s="37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1712</v>
      </c>
      <c r="AI34" s="35">
        <v>0</v>
      </c>
      <c r="AJ34" s="35">
        <v>0</v>
      </c>
      <c r="AK34" s="35">
        <v>3801</v>
      </c>
      <c r="AL34" s="35">
        <v>213211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/>
      <c r="AV34" s="35"/>
      <c r="AW34" s="35">
        <v>0</v>
      </c>
      <c r="AX34" s="38">
        <v>218145</v>
      </c>
      <c r="AY34" s="40"/>
      <c r="AZ34" s="38">
        <v>0</v>
      </c>
      <c r="BK34" s="13"/>
      <c r="BL34" s="13"/>
    </row>
    <row r="35" spans="1:64" ht="15" customHeight="1" x14ac:dyDescent="0.3">
      <c r="A35" s="5" t="s">
        <v>90</v>
      </c>
      <c r="B35" s="6" t="s">
        <v>128</v>
      </c>
      <c r="C35" s="35">
        <v>299559</v>
      </c>
      <c r="D35" s="35">
        <v>0</v>
      </c>
      <c r="E35" s="36">
        <v>0</v>
      </c>
      <c r="F35" s="36">
        <v>166</v>
      </c>
      <c r="G35" s="36">
        <v>0</v>
      </c>
      <c r="H35" s="36">
        <v>0</v>
      </c>
      <c r="I35" s="36">
        <v>0</v>
      </c>
      <c r="J35" s="36">
        <v>0</v>
      </c>
      <c r="K35" s="36">
        <v>299386</v>
      </c>
      <c r="L35" s="37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13</v>
      </c>
      <c r="AL35" s="35">
        <v>0</v>
      </c>
      <c r="AM35" s="35">
        <v>298677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/>
      <c r="AV35" s="35"/>
      <c r="AW35" s="35">
        <v>0</v>
      </c>
      <c r="AX35" s="38">
        <v>298718</v>
      </c>
      <c r="AY35" s="40"/>
      <c r="AZ35" s="38">
        <v>88</v>
      </c>
      <c r="BK35" s="13"/>
      <c r="BL35" s="13"/>
    </row>
    <row r="36" spans="1:64" ht="15" customHeight="1" x14ac:dyDescent="0.3">
      <c r="A36" s="5" t="s">
        <v>91</v>
      </c>
      <c r="B36" s="6" t="s">
        <v>129</v>
      </c>
      <c r="C36" s="35">
        <v>129999</v>
      </c>
      <c r="D36" s="35">
        <v>0</v>
      </c>
      <c r="E36" s="36">
        <v>0</v>
      </c>
      <c r="F36" s="36">
        <v>7</v>
      </c>
      <c r="G36" s="36">
        <v>0</v>
      </c>
      <c r="H36" s="36">
        <v>0</v>
      </c>
      <c r="I36" s="36">
        <v>0</v>
      </c>
      <c r="J36" s="36">
        <v>0</v>
      </c>
      <c r="K36" s="36">
        <v>129992</v>
      </c>
      <c r="L36" s="37">
        <v>0</v>
      </c>
      <c r="M36" s="35">
        <v>0</v>
      </c>
      <c r="N36" s="35">
        <v>0</v>
      </c>
      <c r="O36" s="35">
        <v>0</v>
      </c>
      <c r="P36" s="35">
        <v>2635</v>
      </c>
      <c r="Q36" s="35">
        <v>0</v>
      </c>
      <c r="R36" s="35">
        <v>1401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8810</v>
      </c>
      <c r="AE36" s="35">
        <v>2263</v>
      </c>
      <c r="AF36" s="35">
        <v>2045</v>
      </c>
      <c r="AG36" s="35">
        <v>0</v>
      </c>
      <c r="AH36" s="35">
        <v>1900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109027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/>
      <c r="AV36" s="35"/>
      <c r="AW36" s="35">
        <v>0</v>
      </c>
      <c r="AX36" s="38">
        <v>128135</v>
      </c>
      <c r="AY36" s="40"/>
      <c r="AZ36" s="38">
        <v>1664</v>
      </c>
      <c r="BK36" s="13"/>
      <c r="BL36" s="13"/>
    </row>
    <row r="37" spans="1:64" ht="15" customHeight="1" x14ac:dyDescent="0.3">
      <c r="A37" s="5" t="s">
        <v>92</v>
      </c>
      <c r="B37" s="6" t="s">
        <v>130</v>
      </c>
      <c r="C37" s="35">
        <v>179621</v>
      </c>
      <c r="D37" s="35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179621</v>
      </c>
      <c r="L37" s="37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179621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/>
      <c r="AV37" s="35"/>
      <c r="AW37" s="35">
        <v>0</v>
      </c>
      <c r="AX37" s="38">
        <v>179621</v>
      </c>
      <c r="AY37" s="40"/>
      <c r="AZ37" s="38">
        <v>0</v>
      </c>
      <c r="BK37" s="13"/>
      <c r="BL37" s="13"/>
    </row>
    <row r="38" spans="1:64" ht="15" customHeight="1" x14ac:dyDescent="0.3">
      <c r="A38" s="5" t="s">
        <v>93</v>
      </c>
      <c r="B38" s="6" t="s">
        <v>131</v>
      </c>
      <c r="C38" s="35">
        <v>187289</v>
      </c>
      <c r="D38" s="35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187289</v>
      </c>
      <c r="L38" s="37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186701</v>
      </c>
      <c r="AQ38" s="35">
        <v>0</v>
      </c>
      <c r="AR38" s="35">
        <v>0</v>
      </c>
      <c r="AS38" s="35">
        <v>0</v>
      </c>
      <c r="AT38" s="35">
        <v>0</v>
      </c>
      <c r="AU38" s="35"/>
      <c r="AV38" s="35"/>
      <c r="AW38" s="35">
        <v>0</v>
      </c>
      <c r="AX38" s="38">
        <v>186701</v>
      </c>
      <c r="AY38" s="40"/>
      <c r="AZ38" s="38">
        <v>526</v>
      </c>
      <c r="BK38" s="13"/>
      <c r="BL38" s="13"/>
    </row>
    <row r="39" spans="1:64" ht="15" customHeight="1" x14ac:dyDescent="0.3">
      <c r="A39" s="5" t="s">
        <v>94</v>
      </c>
      <c r="B39" s="6" t="s">
        <v>132</v>
      </c>
      <c r="C39" s="35">
        <v>90001</v>
      </c>
      <c r="D39" s="35">
        <v>0</v>
      </c>
      <c r="E39" s="36">
        <v>0</v>
      </c>
      <c r="F39" s="36">
        <v>0</v>
      </c>
      <c r="G39" s="36">
        <v>-197</v>
      </c>
      <c r="H39" s="36">
        <v>0</v>
      </c>
      <c r="I39" s="36">
        <v>0</v>
      </c>
      <c r="J39" s="36">
        <v>0</v>
      </c>
      <c r="K39" s="36">
        <v>90184</v>
      </c>
      <c r="L39" s="37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90132</v>
      </c>
      <c r="AR39" s="35">
        <v>0</v>
      </c>
      <c r="AS39" s="35">
        <v>0</v>
      </c>
      <c r="AT39" s="35">
        <v>0</v>
      </c>
      <c r="AU39" s="35"/>
      <c r="AV39" s="35"/>
      <c r="AW39" s="35">
        <v>0</v>
      </c>
      <c r="AX39" s="38">
        <v>90132</v>
      </c>
      <c r="AY39" s="40"/>
      <c r="AZ39" s="38">
        <v>51</v>
      </c>
      <c r="BK39" s="13"/>
      <c r="BL39" s="13"/>
    </row>
    <row r="40" spans="1:64" ht="15" customHeight="1" x14ac:dyDescent="0.3">
      <c r="A40" s="5" t="s">
        <v>95</v>
      </c>
      <c r="B40" s="6" t="s">
        <v>133</v>
      </c>
      <c r="C40" s="35">
        <v>19199</v>
      </c>
      <c r="D40" s="35">
        <v>0</v>
      </c>
      <c r="E40" s="36">
        <v>0</v>
      </c>
      <c r="F40" s="36">
        <v>100</v>
      </c>
      <c r="G40" s="36">
        <v>0</v>
      </c>
      <c r="H40" s="36">
        <v>118</v>
      </c>
      <c r="I40" s="36">
        <v>0</v>
      </c>
      <c r="J40" s="36">
        <v>3</v>
      </c>
      <c r="K40" s="36">
        <v>18969</v>
      </c>
      <c r="L40" s="37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18970</v>
      </c>
      <c r="AS40" s="35">
        <v>0</v>
      </c>
      <c r="AT40" s="35">
        <v>0</v>
      </c>
      <c r="AU40" s="35"/>
      <c r="AV40" s="35"/>
      <c r="AW40" s="35">
        <v>0</v>
      </c>
      <c r="AX40" s="38">
        <v>18970</v>
      </c>
      <c r="AY40" s="40"/>
      <c r="AZ40" s="38">
        <v>11</v>
      </c>
      <c r="BK40" s="13"/>
      <c r="BL40" s="13"/>
    </row>
    <row r="41" spans="1:64" ht="15" customHeight="1" x14ac:dyDescent="0.3">
      <c r="A41" s="5" t="s">
        <v>96</v>
      </c>
      <c r="B41" s="6" t="s">
        <v>134</v>
      </c>
      <c r="C41" s="35">
        <v>88083</v>
      </c>
      <c r="D41" s="35">
        <v>0</v>
      </c>
      <c r="E41" s="36">
        <v>0</v>
      </c>
      <c r="F41" s="36">
        <v>3734</v>
      </c>
      <c r="G41" s="36">
        <v>0</v>
      </c>
      <c r="H41" s="36">
        <v>0</v>
      </c>
      <c r="I41" s="36">
        <v>0</v>
      </c>
      <c r="J41" s="36">
        <v>0</v>
      </c>
      <c r="K41" s="36">
        <v>84373</v>
      </c>
      <c r="L41" s="37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84373</v>
      </c>
      <c r="AT41" s="35">
        <v>0</v>
      </c>
      <c r="AU41" s="35"/>
      <c r="AV41" s="35"/>
      <c r="AW41" s="35">
        <v>0</v>
      </c>
      <c r="AX41" s="38">
        <v>84373</v>
      </c>
      <c r="AY41" s="40"/>
      <c r="AZ41" s="38">
        <v>0</v>
      </c>
      <c r="BK41" s="13"/>
      <c r="BL41" s="13"/>
    </row>
    <row r="42" spans="1:64" ht="15" customHeight="1" x14ac:dyDescent="0.3">
      <c r="A42" s="5" t="s">
        <v>97</v>
      </c>
      <c r="B42" s="6" t="s">
        <v>135</v>
      </c>
      <c r="C42" s="35">
        <v>5797</v>
      </c>
      <c r="D42" s="35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5797</v>
      </c>
      <c r="L42" s="37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5797</v>
      </c>
      <c r="AU42" s="35"/>
      <c r="AV42" s="35"/>
      <c r="AW42" s="35">
        <v>0</v>
      </c>
      <c r="AX42" s="38">
        <v>5797</v>
      </c>
      <c r="AY42" s="40"/>
      <c r="AZ42" s="38">
        <v>0</v>
      </c>
      <c r="BK42" s="13"/>
      <c r="BL42" s="13"/>
    </row>
    <row r="43" spans="1:64" ht="15" customHeight="1" x14ac:dyDescent="0.3">
      <c r="A43" s="5" t="s">
        <v>98</v>
      </c>
      <c r="B43" s="6" t="s">
        <v>136</v>
      </c>
      <c r="C43" s="35">
        <v>0</v>
      </c>
      <c r="D43" s="35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7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/>
      <c r="AV43" s="35"/>
      <c r="AW43" s="35">
        <v>0</v>
      </c>
      <c r="AX43" s="38">
        <v>0</v>
      </c>
      <c r="AY43" s="40"/>
      <c r="AZ43" s="38">
        <v>0</v>
      </c>
      <c r="BK43" s="13"/>
      <c r="BL43" s="13"/>
    </row>
    <row r="44" spans="1:64" ht="15" customHeight="1" x14ac:dyDescent="0.3">
      <c r="A44" s="5" t="s">
        <v>99</v>
      </c>
      <c r="B44" s="6" t="s">
        <v>51</v>
      </c>
      <c r="C44" s="35">
        <v>23650</v>
      </c>
      <c r="D44" s="35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23650</v>
      </c>
      <c r="L44" s="37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/>
      <c r="AV44" s="35"/>
      <c r="AW44" s="35">
        <v>0</v>
      </c>
      <c r="AX44" s="38">
        <v>0</v>
      </c>
      <c r="AY44" s="40"/>
      <c r="AZ44" s="38">
        <v>23650</v>
      </c>
      <c r="BK44" s="13"/>
      <c r="BL44" s="13"/>
    </row>
    <row r="45" spans="1:64" ht="15" customHeight="1" thickBot="1" x14ac:dyDescent="0.35">
      <c r="A45" s="7" t="s">
        <v>100</v>
      </c>
      <c r="B45" s="8" t="s">
        <v>137</v>
      </c>
      <c r="C45" s="35">
        <v>0</v>
      </c>
      <c r="D45" s="35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7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/>
      <c r="AV45" s="35"/>
      <c r="AW45" s="35">
        <v>0</v>
      </c>
      <c r="AX45" s="38">
        <v>0</v>
      </c>
      <c r="AY45" s="40"/>
      <c r="AZ45" s="38">
        <v>0</v>
      </c>
      <c r="BK45" s="13"/>
      <c r="BL45" s="13"/>
    </row>
    <row r="46" spans="1:64" s="47" customFormat="1" ht="21.75" customHeight="1" thickTop="1" thickBot="1" x14ac:dyDescent="0.35">
      <c r="A46" s="41"/>
      <c r="B46" s="42">
        <v>0</v>
      </c>
      <c r="C46" s="43">
        <v>6238964</v>
      </c>
      <c r="D46" s="43">
        <v>0</v>
      </c>
      <c r="E46" s="43">
        <v>0</v>
      </c>
      <c r="F46" s="43">
        <v>113339</v>
      </c>
      <c r="G46" s="43">
        <v>-2223</v>
      </c>
      <c r="H46" s="43">
        <v>22656</v>
      </c>
      <c r="I46" s="43">
        <v>1085</v>
      </c>
      <c r="J46" s="43">
        <v>63815</v>
      </c>
      <c r="K46" s="44">
        <v>6031504</v>
      </c>
      <c r="L46" s="45">
        <v>575610</v>
      </c>
      <c r="M46" s="45">
        <v>127020</v>
      </c>
      <c r="N46" s="45">
        <v>37764</v>
      </c>
      <c r="O46" s="45">
        <v>30858</v>
      </c>
      <c r="P46" s="45">
        <v>73150</v>
      </c>
      <c r="Q46" s="45">
        <v>438216</v>
      </c>
      <c r="R46" s="45">
        <v>101453</v>
      </c>
      <c r="S46" s="45">
        <v>117</v>
      </c>
      <c r="T46" s="45">
        <v>81641</v>
      </c>
      <c r="U46" s="45">
        <v>102725</v>
      </c>
      <c r="V46" s="45">
        <v>135000</v>
      </c>
      <c r="W46" s="45">
        <v>10769</v>
      </c>
      <c r="X46" s="45">
        <v>29547</v>
      </c>
      <c r="Y46" s="45">
        <v>137157</v>
      </c>
      <c r="Z46" s="45">
        <v>53535</v>
      </c>
      <c r="AA46" s="45">
        <v>15905</v>
      </c>
      <c r="AB46" s="45">
        <v>66610</v>
      </c>
      <c r="AC46" s="45">
        <v>68050</v>
      </c>
      <c r="AD46" s="45">
        <v>111064</v>
      </c>
      <c r="AE46" s="45">
        <v>69172</v>
      </c>
      <c r="AF46" s="45">
        <v>231714</v>
      </c>
      <c r="AG46" s="45">
        <v>366066</v>
      </c>
      <c r="AH46" s="45">
        <v>352320</v>
      </c>
      <c r="AI46" s="45">
        <v>348446</v>
      </c>
      <c r="AJ46" s="45">
        <v>251045</v>
      </c>
      <c r="AK46" s="45">
        <v>82126</v>
      </c>
      <c r="AL46" s="45">
        <v>213211</v>
      </c>
      <c r="AM46" s="45">
        <v>298677</v>
      </c>
      <c r="AN46" s="45">
        <v>109027</v>
      </c>
      <c r="AO46" s="45">
        <v>179621</v>
      </c>
      <c r="AP46" s="45">
        <v>186704</v>
      </c>
      <c r="AQ46" s="45">
        <v>90132</v>
      </c>
      <c r="AR46" s="45">
        <v>18970</v>
      </c>
      <c r="AS46" s="45">
        <v>84373</v>
      </c>
      <c r="AT46" s="45">
        <v>5797</v>
      </c>
      <c r="AU46" s="45"/>
      <c r="AV46" s="45"/>
      <c r="AW46" s="45">
        <v>0</v>
      </c>
      <c r="AX46" s="45">
        <v>5076978</v>
      </c>
      <c r="AY46" s="46"/>
      <c r="AZ46" s="44">
        <v>958415</v>
      </c>
      <c r="BA46" s="13"/>
      <c r="BB46" s="13"/>
      <c r="BC46" s="13"/>
      <c r="BD46" s="13"/>
      <c r="BE46" s="13"/>
      <c r="BF46" s="13"/>
      <c r="BG46" s="13"/>
      <c r="BH46" s="13"/>
      <c r="BI46" s="13"/>
    </row>
    <row r="47" spans="1:64" s="47" customFormat="1" ht="21.75" customHeight="1" thickTop="1" thickBot="1" x14ac:dyDescent="0.3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9"/>
      <c r="BH47" s="49"/>
    </row>
    <row r="48" spans="1:64" ht="12.5" thickTop="1" thickBot="1" x14ac:dyDescent="0.35">
      <c r="L48" s="17" t="s">
        <v>138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9"/>
      <c r="BJ48" s="16"/>
      <c r="BK48" s="13"/>
      <c r="BL48" s="13"/>
    </row>
    <row r="49" spans="1:64" ht="116" thickTop="1" thickBot="1" x14ac:dyDescent="0.35">
      <c r="A49" s="112" t="s">
        <v>139</v>
      </c>
      <c r="B49" s="113"/>
      <c r="C49" s="20" t="s">
        <v>140</v>
      </c>
      <c r="D49" s="20" t="s">
        <v>7</v>
      </c>
      <c r="E49" s="20" t="s">
        <v>8</v>
      </c>
      <c r="F49" s="20" t="s">
        <v>9</v>
      </c>
      <c r="G49" s="20" t="s">
        <v>10</v>
      </c>
      <c r="H49" s="20" t="s">
        <v>11</v>
      </c>
      <c r="I49" s="20" t="s">
        <v>12</v>
      </c>
      <c r="J49" s="21" t="s">
        <v>13</v>
      </c>
      <c r="K49" s="22" t="s">
        <v>14</v>
      </c>
      <c r="L49" s="1" t="str">
        <f t="shared" ref="L49:AW51" si="0">+L5</f>
        <v>AGRICULTURE</v>
      </c>
      <c r="M49" s="2" t="str">
        <f t="shared" si="0"/>
        <v>ELEVAGE ET CHASSE</v>
      </c>
      <c r="N49" s="2" t="str">
        <f t="shared" si="0"/>
        <v xml:space="preserve">SYLVICULTURE, EXPLOITATION FORESTIÈRE ET ACTIVITÉS DE SOUTIEN           </v>
      </c>
      <c r="O49" s="2" t="str">
        <f t="shared" si="0"/>
        <v>PÊCHE ET AQUACULTURE</v>
      </c>
      <c r="P49" s="2" t="str">
        <f t="shared" si="0"/>
        <v>ACTIVITÉS EXTRACTIVES</v>
      </c>
      <c r="Q49" s="2" t="str">
        <f t="shared" si="0"/>
        <v>FABRICATION DE PRODUITS ALIMENTAIRES</v>
      </c>
      <c r="R49" s="2" t="str">
        <f t="shared" si="0"/>
        <v>FABRICATION DE BOISSONS</v>
      </c>
      <c r="S49" s="2" t="str">
        <f t="shared" si="0"/>
        <v>FABRICATION DE PRODUITS A BASE DE TABAC</v>
      </c>
      <c r="T49" s="2" t="str">
        <f t="shared" si="0"/>
        <v xml:space="preserve">FABRICATION DE TEXTILES, D'ARTICLES D'HABILLEMENT, TRAVAIL DU CUIR ET FABRICATION D'ARTICLES DE VOYAGE ET DE CHAUSSURES </v>
      </c>
      <c r="U49" s="2" t="str">
        <f t="shared" si="0"/>
        <v xml:space="preserve">FABRICATION DE PRODUITS EN BOIS, EN PAPIER OU EN CARTON, IMPRIMERIE ET REPRODUCTION D'ENREGISTREMENTS    </v>
      </c>
      <c r="V49" s="2" t="str">
        <f t="shared" si="0"/>
        <v xml:space="preserve">RAFFINAGE PÉTROLIER, COKEFACTION ET FABRICATION DE PRODUITS CHIMIQUES          </v>
      </c>
      <c r="W49" s="2" t="str">
        <f t="shared" si="0"/>
        <v xml:space="preserve">FABRICATION DE PRODUITS PHARMACEUTIQUES              </v>
      </c>
      <c r="X49" s="2" t="str">
        <f t="shared" si="0"/>
        <v>TRAVAIL DU CAOUTCHOUC ET DU PLASTIQUE</v>
      </c>
      <c r="Y49" s="2" t="str">
        <f t="shared" si="0"/>
        <v xml:space="preserve">FABRICATION DE MATERIAUX DE CONSTRUCTION             </v>
      </c>
      <c r="Z49" s="2" t="str">
        <f t="shared" si="0"/>
        <v xml:space="preserve">METALLURGIE, FABRICATION D'OUVRAGES EN METAUX ET TRAVAIL DES METAUX         </v>
      </c>
      <c r="AA49" s="2" t="str">
        <f t="shared" si="0"/>
        <v xml:space="preserve">FABRICATION DE MACHINES ET D'EQUIPEMENTS DIVERS            </v>
      </c>
      <c r="AB49" s="2" t="str">
        <f t="shared" si="0"/>
        <v>AUTRES INDUSTRIES MANUFACTURIERES</v>
      </c>
      <c r="AC49" s="2" t="str">
        <f t="shared" si="0"/>
        <v xml:space="preserve">REPARATION ET INSTALLATION DE MACHINES ET D'EQUIPEMENTS PROFESSIONNELS          </v>
      </c>
      <c r="AD49" s="2" t="str">
        <f t="shared" si="0"/>
        <v xml:space="preserve">PRODUCTION ET DISTRIBUTION D'ÉLECTRICITÉ ET DE GAZ           </v>
      </c>
      <c r="AE49" s="2" t="str">
        <f t="shared" si="0"/>
        <v xml:space="preserve">PRODUCTION ET DISTRIBUTION D'EAU, ASSAINISSEMENT, TRAITEMENT DES DECHETS ET DEPOLLUTION        </v>
      </c>
      <c r="AF49" s="2" t="str">
        <f t="shared" si="0"/>
        <v>CONSTRUCTION</v>
      </c>
      <c r="AG49" s="2" t="str">
        <f t="shared" si="0"/>
        <v>COMMERCE</v>
      </c>
      <c r="AH49" s="2" t="str">
        <f t="shared" si="0"/>
        <v>TRANSPORTS ET ENTREPOSAGE</v>
      </c>
      <c r="AI49" s="2" t="str">
        <f t="shared" si="0"/>
        <v xml:space="preserve">HEBERGEMENT, RESTAURATION ET DEBITS DE BOISSONS            </v>
      </c>
      <c r="AJ49" s="2" t="str">
        <f t="shared" si="0"/>
        <v>INFORMATION ET COMMUNICATION</v>
      </c>
      <c r="AK49" s="2" t="str">
        <f t="shared" si="0"/>
        <v>ACTIVITÉS FINANCIÈRES ET D'ASSURANCE</v>
      </c>
      <c r="AL49" s="2" t="str">
        <f t="shared" si="0"/>
        <v>ACTIVITES IMMOBILIERES</v>
      </c>
      <c r="AM49" s="2" t="str">
        <f t="shared" si="0"/>
        <v xml:space="preserve">ACTIVITÉS SPECIALISEES, SCIENTIFIQUES ET TECHNIQUES             </v>
      </c>
      <c r="AN49" s="2" t="str">
        <f t="shared" si="0"/>
        <v xml:space="preserve">ACTIVITES DE SERVICES DE SOUTIEN ET DE BUREAU          </v>
      </c>
      <c r="AO49" s="2" t="str">
        <f t="shared" si="0"/>
        <v>ACTIVITES D'ADMINISTRATION PUBLIQUE</v>
      </c>
      <c r="AP49" s="2" t="str">
        <f t="shared" si="0"/>
        <v>EDUCATION</v>
      </c>
      <c r="AQ49" s="2" t="str">
        <f t="shared" si="0"/>
        <v xml:space="preserve">ACTIVITÉS POUR LA SANTÉ HUMAINE ET L'ACTION SOCIALE          </v>
      </c>
      <c r="AR49" s="2" t="str">
        <f t="shared" si="0"/>
        <v xml:space="preserve">ACTIVITÉS ARTISTIQUES, SPORTIVES ET RECREATIVES             </v>
      </c>
      <c r="AS49" s="2" t="str">
        <f t="shared" si="0"/>
        <v>AUTRES ACTIVITÉS DE SERVICES N.C.A.</v>
      </c>
      <c r="AT49" s="2" t="str">
        <f t="shared" si="0"/>
        <v>ACTIVITÉS SPECIALES DES MÉNAGES</v>
      </c>
      <c r="AU49" s="2"/>
      <c r="AV49" s="2"/>
      <c r="AW49" s="2" t="str">
        <f t="shared" si="0"/>
        <v>BRANCHE D'ATTENTE</v>
      </c>
      <c r="AX49" s="22" t="s">
        <v>53</v>
      </c>
      <c r="AY49" s="24" t="s">
        <v>141</v>
      </c>
      <c r="AZ49" s="23" t="s">
        <v>142</v>
      </c>
      <c r="BA49" s="50" t="s">
        <v>143</v>
      </c>
      <c r="BB49" s="51"/>
      <c r="BC49" s="52"/>
      <c r="BD49" s="53"/>
      <c r="BE49" s="53"/>
      <c r="BF49" s="53"/>
      <c r="BG49" s="54" t="s">
        <v>144</v>
      </c>
      <c r="BH49" s="20" t="s">
        <v>145</v>
      </c>
      <c r="BI49" s="22" t="s">
        <v>146</v>
      </c>
      <c r="BK49" s="13"/>
      <c r="BL49" s="13"/>
    </row>
    <row r="50" spans="1:64" ht="15" customHeight="1" thickTop="1" x14ac:dyDescent="0.3">
      <c r="A50" s="114"/>
      <c r="B50" s="115"/>
      <c r="C50" s="25"/>
      <c r="D50" s="26"/>
      <c r="E50" s="26"/>
      <c r="F50" s="26"/>
      <c r="G50" s="26"/>
      <c r="H50" s="26"/>
      <c r="I50" s="26"/>
      <c r="J50" s="26"/>
      <c r="K50" s="26"/>
      <c r="L50" s="27">
        <f t="shared" si="0"/>
        <v>0</v>
      </c>
      <c r="M50" s="25">
        <f t="shared" si="0"/>
        <v>0</v>
      </c>
      <c r="N50" s="25">
        <f t="shared" si="0"/>
        <v>0</v>
      </c>
      <c r="O50" s="25">
        <f t="shared" si="0"/>
        <v>0</v>
      </c>
      <c r="P50" s="25">
        <f t="shared" si="0"/>
        <v>0</v>
      </c>
      <c r="Q50" s="25">
        <f t="shared" si="0"/>
        <v>0</v>
      </c>
      <c r="R50" s="25">
        <f t="shared" si="0"/>
        <v>0</v>
      </c>
      <c r="S50" s="25">
        <f t="shared" si="0"/>
        <v>0</v>
      </c>
      <c r="T50" s="25">
        <f t="shared" si="0"/>
        <v>0</v>
      </c>
      <c r="U50" s="25">
        <f t="shared" si="0"/>
        <v>0</v>
      </c>
      <c r="V50" s="25">
        <f t="shared" si="0"/>
        <v>0</v>
      </c>
      <c r="W50" s="25">
        <f t="shared" si="0"/>
        <v>0</v>
      </c>
      <c r="X50" s="25">
        <f t="shared" si="0"/>
        <v>0</v>
      </c>
      <c r="Y50" s="25">
        <f t="shared" si="0"/>
        <v>0</v>
      </c>
      <c r="Z50" s="25">
        <f t="shared" si="0"/>
        <v>0</v>
      </c>
      <c r="AA50" s="25">
        <f t="shared" si="0"/>
        <v>0</v>
      </c>
      <c r="AB50" s="25">
        <f t="shared" si="0"/>
        <v>0</v>
      </c>
      <c r="AC50" s="25">
        <f t="shared" si="0"/>
        <v>0</v>
      </c>
      <c r="AD50" s="25">
        <f t="shared" si="0"/>
        <v>0</v>
      </c>
      <c r="AE50" s="25">
        <f t="shared" si="0"/>
        <v>0</v>
      </c>
      <c r="AF50" s="25">
        <f t="shared" si="0"/>
        <v>0</v>
      </c>
      <c r="AG50" s="25">
        <f t="shared" si="0"/>
        <v>0</v>
      </c>
      <c r="AH50" s="25">
        <f t="shared" si="0"/>
        <v>0</v>
      </c>
      <c r="AI50" s="25">
        <f t="shared" si="0"/>
        <v>0</v>
      </c>
      <c r="AJ50" s="25">
        <f t="shared" si="0"/>
        <v>0</v>
      </c>
      <c r="AK50" s="25">
        <f t="shared" si="0"/>
        <v>0</v>
      </c>
      <c r="AL50" s="25">
        <f t="shared" si="0"/>
        <v>0</v>
      </c>
      <c r="AM50" s="25">
        <f t="shared" si="0"/>
        <v>0</v>
      </c>
      <c r="AN50" s="25">
        <f t="shared" si="0"/>
        <v>0</v>
      </c>
      <c r="AO50" s="25">
        <f t="shared" si="0"/>
        <v>0</v>
      </c>
      <c r="AP50" s="25">
        <f t="shared" si="0"/>
        <v>0</v>
      </c>
      <c r="AQ50" s="25">
        <f t="shared" si="0"/>
        <v>0</v>
      </c>
      <c r="AR50" s="25">
        <f t="shared" si="0"/>
        <v>0</v>
      </c>
      <c r="AS50" s="25">
        <f t="shared" si="0"/>
        <v>0</v>
      </c>
      <c r="AT50" s="25">
        <f t="shared" si="0"/>
        <v>0</v>
      </c>
      <c r="AU50" s="25"/>
      <c r="AV50" s="25"/>
      <c r="AW50" s="25">
        <f t="shared" si="0"/>
        <v>0</v>
      </c>
      <c r="AX50" s="55"/>
      <c r="AY50" s="56"/>
      <c r="AZ50" s="57"/>
      <c r="BA50" s="58" t="s">
        <v>147</v>
      </c>
      <c r="BB50" s="59" t="s">
        <v>148</v>
      </c>
      <c r="BC50" s="60"/>
      <c r="BD50" s="61"/>
      <c r="BE50" s="62" t="s">
        <v>149</v>
      </c>
      <c r="BF50" s="63" t="s">
        <v>150</v>
      </c>
      <c r="BG50" s="26"/>
      <c r="BH50" s="64"/>
      <c r="BI50" s="28"/>
      <c r="BK50" s="13"/>
      <c r="BL50" s="13"/>
    </row>
    <row r="51" spans="1:64" ht="15" customHeight="1" thickBot="1" x14ac:dyDescent="0.35">
      <c r="A51" s="116"/>
      <c r="B51" s="117"/>
      <c r="C51" s="31"/>
      <c r="D51" s="32"/>
      <c r="E51" s="32"/>
      <c r="F51" s="32"/>
      <c r="G51" s="32"/>
      <c r="H51" s="32"/>
      <c r="I51" s="32"/>
      <c r="J51" s="32"/>
      <c r="K51" s="32"/>
      <c r="L51" s="33" t="str">
        <f t="shared" si="0"/>
        <v>A01</v>
      </c>
      <c r="M51" s="31" t="str">
        <f t="shared" si="0"/>
        <v>A02</v>
      </c>
      <c r="N51" s="31" t="str">
        <f t="shared" si="0"/>
        <v>A03</v>
      </c>
      <c r="O51" s="31" t="str">
        <f t="shared" si="0"/>
        <v>A04</v>
      </c>
      <c r="P51" s="31" t="str">
        <f t="shared" si="0"/>
        <v>B05</v>
      </c>
      <c r="Q51" s="31" t="str">
        <f t="shared" si="0"/>
        <v>C06</v>
      </c>
      <c r="R51" s="31" t="str">
        <f t="shared" si="0"/>
        <v>C07</v>
      </c>
      <c r="S51" s="31" t="str">
        <f t="shared" si="0"/>
        <v>C08</v>
      </c>
      <c r="T51" s="31" t="str">
        <f t="shared" si="0"/>
        <v>C09</v>
      </c>
      <c r="U51" s="31" t="str">
        <f t="shared" si="0"/>
        <v>C10</v>
      </c>
      <c r="V51" s="31" t="str">
        <f t="shared" si="0"/>
        <v>C11</v>
      </c>
      <c r="W51" s="31" t="str">
        <f t="shared" si="0"/>
        <v>C12</v>
      </c>
      <c r="X51" s="31" t="str">
        <f t="shared" si="0"/>
        <v>C13</v>
      </c>
      <c r="Y51" s="31" t="str">
        <f t="shared" si="0"/>
        <v>C14</v>
      </c>
      <c r="Z51" s="31" t="str">
        <f t="shared" si="0"/>
        <v>C15</v>
      </c>
      <c r="AA51" s="31" t="str">
        <f t="shared" si="0"/>
        <v>C16</v>
      </c>
      <c r="AB51" s="31" t="str">
        <f t="shared" si="0"/>
        <v>C17</v>
      </c>
      <c r="AC51" s="31" t="str">
        <f t="shared" si="0"/>
        <v>C18</v>
      </c>
      <c r="AD51" s="31" t="str">
        <f t="shared" si="0"/>
        <v>D19</v>
      </c>
      <c r="AE51" s="31" t="str">
        <f t="shared" si="0"/>
        <v>E20</v>
      </c>
      <c r="AF51" s="31" t="str">
        <f t="shared" si="0"/>
        <v>F21</v>
      </c>
      <c r="AG51" s="31" t="str">
        <f t="shared" si="0"/>
        <v>G22</v>
      </c>
      <c r="AH51" s="31" t="str">
        <f t="shared" si="0"/>
        <v>H23</v>
      </c>
      <c r="AI51" s="31" t="str">
        <f t="shared" si="0"/>
        <v>I24</v>
      </c>
      <c r="AJ51" s="31" t="str">
        <f t="shared" si="0"/>
        <v>J25</v>
      </c>
      <c r="AK51" s="31" t="str">
        <f t="shared" si="0"/>
        <v>K26</v>
      </c>
      <c r="AL51" s="31" t="str">
        <f t="shared" si="0"/>
        <v>L27</v>
      </c>
      <c r="AM51" s="31" t="str">
        <f t="shared" si="0"/>
        <v>M28</v>
      </c>
      <c r="AN51" s="31" t="str">
        <f t="shared" si="0"/>
        <v>N29</v>
      </c>
      <c r="AO51" s="31" t="str">
        <f t="shared" si="0"/>
        <v>O30</v>
      </c>
      <c r="AP51" s="31" t="str">
        <f t="shared" si="0"/>
        <v>P31</v>
      </c>
      <c r="AQ51" s="31" t="str">
        <f t="shared" si="0"/>
        <v>Q32</v>
      </c>
      <c r="AR51" s="31" t="str">
        <f t="shared" si="0"/>
        <v>R33</v>
      </c>
      <c r="AS51" s="31" t="str">
        <f t="shared" si="0"/>
        <v>S34</v>
      </c>
      <c r="AT51" s="31" t="str">
        <f t="shared" si="0"/>
        <v>T35</v>
      </c>
      <c r="AU51" s="31"/>
      <c r="AV51" s="31"/>
      <c r="AW51" s="31" t="str">
        <f t="shared" si="0"/>
        <v>Z99</v>
      </c>
      <c r="AX51" s="65"/>
      <c r="AY51" s="66"/>
      <c r="AZ51" s="67"/>
      <c r="BA51" s="68" t="s">
        <v>151</v>
      </c>
      <c r="BB51" s="69" t="s">
        <v>152</v>
      </c>
      <c r="BC51" s="70" t="s">
        <v>153</v>
      </c>
      <c r="BD51" s="71" t="s">
        <v>154</v>
      </c>
      <c r="BE51" s="72" t="s">
        <v>155</v>
      </c>
      <c r="BF51" s="72"/>
      <c r="BG51" s="67"/>
      <c r="BH51" s="73"/>
      <c r="BI51" s="66"/>
      <c r="BK51" s="74"/>
      <c r="BL51" s="13"/>
    </row>
    <row r="52" spans="1:64" ht="12" thickTop="1" x14ac:dyDescent="0.3">
      <c r="A52" s="5" t="s">
        <v>63</v>
      </c>
      <c r="B52" s="9" t="s">
        <v>101</v>
      </c>
      <c r="C52" s="35">
        <v>675163</v>
      </c>
      <c r="D52" s="35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7">
        <v>97607</v>
      </c>
      <c r="M52" s="35">
        <v>41026</v>
      </c>
      <c r="N52" s="35">
        <v>174</v>
      </c>
      <c r="O52" s="35">
        <v>0</v>
      </c>
      <c r="P52" s="35">
        <v>0</v>
      </c>
      <c r="Q52" s="35">
        <v>135556</v>
      </c>
      <c r="R52" s="35">
        <v>5619</v>
      </c>
      <c r="S52" s="35">
        <v>0</v>
      </c>
      <c r="T52" s="35">
        <v>255</v>
      </c>
      <c r="U52" s="35">
        <v>0</v>
      </c>
      <c r="V52" s="35">
        <v>100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38305</v>
      </c>
      <c r="AJ52" s="35">
        <v>0</v>
      </c>
      <c r="AK52" s="35">
        <v>0</v>
      </c>
      <c r="AL52" s="35">
        <v>0</v>
      </c>
      <c r="AM52" s="35">
        <v>5</v>
      </c>
      <c r="AN52" s="35">
        <v>0</v>
      </c>
      <c r="AO52" s="35">
        <v>0</v>
      </c>
      <c r="AP52" s="35">
        <v>9</v>
      </c>
      <c r="AQ52" s="35">
        <v>0</v>
      </c>
      <c r="AR52" s="35">
        <v>0</v>
      </c>
      <c r="AS52" s="35">
        <v>0</v>
      </c>
      <c r="AT52" s="35">
        <v>0</v>
      </c>
      <c r="AU52" s="35"/>
      <c r="AV52" s="35"/>
      <c r="AW52" s="35">
        <v>0</v>
      </c>
      <c r="AX52" s="75">
        <v>315586</v>
      </c>
      <c r="AY52" s="56"/>
      <c r="AZ52" s="38">
        <v>40829</v>
      </c>
      <c r="BA52" s="76">
        <v>314134</v>
      </c>
      <c r="BB52" s="37">
        <v>314134</v>
      </c>
      <c r="BC52" s="74">
        <v>120927</v>
      </c>
      <c r="BD52" s="36">
        <v>193054</v>
      </c>
      <c r="BE52" s="77">
        <v>0</v>
      </c>
      <c r="BF52" s="77">
        <v>0</v>
      </c>
      <c r="BG52" s="36">
        <v>0</v>
      </c>
      <c r="BH52" s="78">
        <v>-24259</v>
      </c>
      <c r="BI52" s="56"/>
      <c r="BK52" s="74"/>
      <c r="BL52" s="13"/>
    </row>
    <row r="53" spans="1:64" x14ac:dyDescent="0.3">
      <c r="A53" s="5" t="s">
        <v>64</v>
      </c>
      <c r="B53" s="9" t="s">
        <v>102</v>
      </c>
      <c r="C53" s="35">
        <v>144495</v>
      </c>
      <c r="D53" s="35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7">
        <v>489</v>
      </c>
      <c r="M53" s="35">
        <v>1873</v>
      </c>
      <c r="N53" s="35">
        <v>0</v>
      </c>
      <c r="O53" s="35">
        <v>0</v>
      </c>
      <c r="P53" s="35">
        <v>0</v>
      </c>
      <c r="Q53" s="35">
        <v>36001</v>
      </c>
      <c r="R53" s="35">
        <v>0</v>
      </c>
      <c r="S53" s="35">
        <v>0</v>
      </c>
      <c r="T53" s="35">
        <v>5</v>
      </c>
      <c r="U53" s="35">
        <v>0</v>
      </c>
      <c r="V53" s="35">
        <v>0</v>
      </c>
      <c r="W53" s="35">
        <v>21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49455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/>
      <c r="AV53" s="35"/>
      <c r="AW53" s="35">
        <v>0</v>
      </c>
      <c r="AX53" s="75">
        <v>87426</v>
      </c>
      <c r="AY53" s="56"/>
      <c r="AZ53" s="38">
        <v>1543</v>
      </c>
      <c r="BA53" s="76">
        <v>47837</v>
      </c>
      <c r="BB53" s="37">
        <v>47837</v>
      </c>
      <c r="BC53" s="74">
        <v>11286</v>
      </c>
      <c r="BD53" s="36">
        <v>36559</v>
      </c>
      <c r="BE53" s="77">
        <v>0</v>
      </c>
      <c r="BF53" s="77">
        <v>0</v>
      </c>
      <c r="BG53" s="36">
        <v>3133</v>
      </c>
      <c r="BH53" s="78">
        <v>4542</v>
      </c>
      <c r="BI53" s="56"/>
      <c r="BK53" s="74"/>
      <c r="BL53" s="13"/>
    </row>
    <row r="54" spans="1:64" x14ac:dyDescent="0.3">
      <c r="A54" s="5" t="s">
        <v>65</v>
      </c>
      <c r="B54" s="9" t="s">
        <v>103</v>
      </c>
      <c r="C54" s="35">
        <v>44101</v>
      </c>
      <c r="D54" s="35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7">
        <v>0</v>
      </c>
      <c r="M54" s="35">
        <v>107</v>
      </c>
      <c r="N54" s="35">
        <v>474</v>
      </c>
      <c r="O54" s="35">
        <v>0</v>
      </c>
      <c r="P54" s="35">
        <v>0</v>
      </c>
      <c r="Q54" s="35">
        <v>416</v>
      </c>
      <c r="R54" s="35">
        <v>329</v>
      </c>
      <c r="S54" s="35">
        <v>0</v>
      </c>
      <c r="T54" s="35">
        <v>0</v>
      </c>
      <c r="U54" s="35">
        <v>11258</v>
      </c>
      <c r="V54" s="35">
        <v>3</v>
      </c>
      <c r="W54" s="35">
        <v>39</v>
      </c>
      <c r="X54" s="35">
        <v>0</v>
      </c>
      <c r="Y54" s="35">
        <v>0</v>
      </c>
      <c r="Z54" s="35">
        <v>39</v>
      </c>
      <c r="AA54" s="35">
        <v>0</v>
      </c>
      <c r="AB54" s="35">
        <v>451</v>
      </c>
      <c r="AC54" s="35">
        <v>0</v>
      </c>
      <c r="AD54" s="35">
        <v>0</v>
      </c>
      <c r="AE54" s="35">
        <v>0</v>
      </c>
      <c r="AF54" s="35">
        <v>757</v>
      </c>
      <c r="AG54" s="35">
        <v>0</v>
      </c>
      <c r="AH54" s="35">
        <v>0</v>
      </c>
      <c r="AI54" s="35">
        <v>659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/>
      <c r="AV54" s="35"/>
      <c r="AW54" s="35">
        <v>0</v>
      </c>
      <c r="AX54" s="75">
        <v>14565</v>
      </c>
      <c r="AY54" s="56"/>
      <c r="AZ54" s="38">
        <v>156</v>
      </c>
      <c r="BA54" s="76">
        <v>26527</v>
      </c>
      <c r="BB54" s="37">
        <v>26527</v>
      </c>
      <c r="BC54" s="74">
        <v>2209</v>
      </c>
      <c r="BD54" s="36">
        <v>24342</v>
      </c>
      <c r="BE54" s="77">
        <v>0</v>
      </c>
      <c r="BF54" s="77">
        <v>0</v>
      </c>
      <c r="BG54" s="36">
        <v>0</v>
      </c>
      <c r="BH54" s="78">
        <v>3151</v>
      </c>
      <c r="BI54" s="56"/>
      <c r="BK54" s="74"/>
      <c r="BL54" s="13"/>
    </row>
    <row r="55" spans="1:64" x14ac:dyDescent="0.3">
      <c r="A55" s="5" t="s">
        <v>66</v>
      </c>
      <c r="B55" s="9" t="s">
        <v>104</v>
      </c>
      <c r="C55" s="35">
        <v>37513</v>
      </c>
      <c r="D55" s="35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7">
        <v>0</v>
      </c>
      <c r="M55" s="35">
        <v>0</v>
      </c>
      <c r="N55" s="35">
        <v>0</v>
      </c>
      <c r="O55" s="35">
        <v>0</v>
      </c>
      <c r="P55" s="35">
        <v>0</v>
      </c>
      <c r="Q55" s="35">
        <v>23442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5632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/>
      <c r="AV55" s="35"/>
      <c r="AW55" s="35">
        <v>0</v>
      </c>
      <c r="AX55" s="75">
        <v>29092</v>
      </c>
      <c r="AY55" s="56"/>
      <c r="AZ55" s="38">
        <v>0</v>
      </c>
      <c r="BA55" s="76">
        <v>7375</v>
      </c>
      <c r="BB55" s="37">
        <v>7375</v>
      </c>
      <c r="BC55" s="74">
        <v>1503</v>
      </c>
      <c r="BD55" s="36">
        <v>5813</v>
      </c>
      <c r="BE55" s="77">
        <v>0</v>
      </c>
      <c r="BF55" s="77">
        <v>0</v>
      </c>
      <c r="BG55" s="36">
        <v>0</v>
      </c>
      <c r="BH55" s="78">
        <v>0</v>
      </c>
      <c r="BI55" s="56"/>
      <c r="BK55" s="74"/>
      <c r="BL55" s="13"/>
    </row>
    <row r="56" spans="1:64" x14ac:dyDescent="0.3">
      <c r="A56" s="5" t="s">
        <v>67</v>
      </c>
      <c r="B56" s="9" t="s">
        <v>105</v>
      </c>
      <c r="C56" s="35">
        <v>107804</v>
      </c>
      <c r="D56" s="35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7">
        <v>0</v>
      </c>
      <c r="M56" s="35">
        <v>0</v>
      </c>
      <c r="N56" s="35">
        <v>0</v>
      </c>
      <c r="O56" s="35">
        <v>0</v>
      </c>
      <c r="P56" s="35">
        <v>1958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3926</v>
      </c>
      <c r="Z56" s="35">
        <v>1280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31023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/>
      <c r="AV56" s="35"/>
      <c r="AW56" s="35">
        <v>0</v>
      </c>
      <c r="AX56" s="75">
        <v>38150</v>
      </c>
      <c r="AY56" s="56"/>
      <c r="AZ56" s="38">
        <v>68017</v>
      </c>
      <c r="BA56" s="76">
        <v>561</v>
      </c>
      <c r="BB56" s="37">
        <v>561</v>
      </c>
      <c r="BC56" s="74">
        <v>0</v>
      </c>
      <c r="BD56" s="36">
        <v>561</v>
      </c>
      <c r="BE56" s="77">
        <v>0</v>
      </c>
      <c r="BF56" s="77">
        <v>0</v>
      </c>
      <c r="BG56" s="36">
        <v>0</v>
      </c>
      <c r="BH56" s="78">
        <v>2260</v>
      </c>
      <c r="BI56" s="56"/>
      <c r="BK56" s="74"/>
      <c r="BL56" s="13"/>
    </row>
    <row r="57" spans="1:64" x14ac:dyDescent="0.3">
      <c r="A57" s="5" t="s">
        <v>68</v>
      </c>
      <c r="B57" s="9" t="s">
        <v>106</v>
      </c>
      <c r="C57" s="35">
        <v>590339</v>
      </c>
      <c r="D57" s="35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7">
        <v>0</v>
      </c>
      <c r="M57" s="35">
        <v>11302</v>
      </c>
      <c r="N57" s="35">
        <v>0</v>
      </c>
      <c r="O57" s="35">
        <v>2202</v>
      </c>
      <c r="P57" s="35">
        <v>0</v>
      </c>
      <c r="Q57" s="35">
        <v>93816</v>
      </c>
      <c r="R57" s="35">
        <v>14106</v>
      </c>
      <c r="S57" s="35">
        <v>0</v>
      </c>
      <c r="T57" s="35">
        <v>106</v>
      </c>
      <c r="U57" s="35">
        <v>0</v>
      </c>
      <c r="V57" s="35">
        <v>3834</v>
      </c>
      <c r="W57" s="35">
        <v>2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87234</v>
      </c>
      <c r="AJ57" s="35">
        <v>0</v>
      </c>
      <c r="AK57" s="35">
        <v>0</v>
      </c>
      <c r="AL57" s="35">
        <v>0</v>
      </c>
      <c r="AM57" s="35">
        <v>1</v>
      </c>
      <c r="AN57" s="35">
        <v>121</v>
      </c>
      <c r="AO57" s="35">
        <v>0</v>
      </c>
      <c r="AP57" s="35">
        <v>28</v>
      </c>
      <c r="AQ57" s="35">
        <v>2</v>
      </c>
      <c r="AR57" s="35">
        <v>0</v>
      </c>
      <c r="AS57" s="35">
        <v>0</v>
      </c>
      <c r="AT57" s="35">
        <v>0</v>
      </c>
      <c r="AU57" s="35"/>
      <c r="AV57" s="35"/>
      <c r="AW57" s="35">
        <v>0</v>
      </c>
      <c r="AX57" s="75">
        <v>214749</v>
      </c>
      <c r="AY57" s="56"/>
      <c r="AZ57" s="38">
        <v>23024</v>
      </c>
      <c r="BA57" s="76">
        <v>280189</v>
      </c>
      <c r="BB57" s="37">
        <v>280189</v>
      </c>
      <c r="BC57" s="74">
        <v>37405</v>
      </c>
      <c r="BD57" s="36">
        <v>242728</v>
      </c>
      <c r="BE57" s="77">
        <v>0</v>
      </c>
      <c r="BF57" s="77">
        <v>0</v>
      </c>
      <c r="BG57" s="36">
        <v>0</v>
      </c>
      <c r="BH57" s="78">
        <v>72354</v>
      </c>
      <c r="BI57" s="56"/>
      <c r="BK57" s="74"/>
      <c r="BL57" s="13"/>
    </row>
    <row r="58" spans="1:64" x14ac:dyDescent="0.3">
      <c r="A58" s="5" t="s">
        <v>69</v>
      </c>
      <c r="B58" s="9" t="s">
        <v>107</v>
      </c>
      <c r="C58" s="35">
        <v>131681</v>
      </c>
      <c r="D58" s="35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7">
        <v>0</v>
      </c>
      <c r="M58" s="35">
        <v>0</v>
      </c>
      <c r="N58" s="35">
        <v>0</v>
      </c>
      <c r="O58" s="35">
        <v>0</v>
      </c>
      <c r="P58" s="35">
        <v>22</v>
      </c>
      <c r="Q58" s="35">
        <v>426</v>
      </c>
      <c r="R58" s="35">
        <v>14402</v>
      </c>
      <c r="S58" s="35">
        <v>0</v>
      </c>
      <c r="T58" s="35">
        <v>30</v>
      </c>
      <c r="U58" s="35">
        <v>87</v>
      </c>
      <c r="V58" s="35">
        <v>17</v>
      </c>
      <c r="W58" s="35">
        <v>5</v>
      </c>
      <c r="X58" s="35">
        <v>1</v>
      </c>
      <c r="Y58" s="35">
        <v>1</v>
      </c>
      <c r="Z58" s="35">
        <v>12</v>
      </c>
      <c r="AA58" s="35">
        <v>5</v>
      </c>
      <c r="AB58" s="35">
        <v>15</v>
      </c>
      <c r="AC58" s="35">
        <v>1</v>
      </c>
      <c r="AD58" s="35">
        <v>11</v>
      </c>
      <c r="AE58" s="35">
        <v>53</v>
      </c>
      <c r="AF58" s="35">
        <v>24</v>
      </c>
      <c r="AG58" s="35">
        <v>549</v>
      </c>
      <c r="AH58" s="35">
        <v>269</v>
      </c>
      <c r="AI58" s="35">
        <v>60212</v>
      </c>
      <c r="AJ58" s="35">
        <v>157</v>
      </c>
      <c r="AK58" s="35">
        <v>7</v>
      </c>
      <c r="AL58" s="35">
        <v>209</v>
      </c>
      <c r="AM58" s="35">
        <v>497</v>
      </c>
      <c r="AN58" s="35">
        <v>398</v>
      </c>
      <c r="AO58" s="35">
        <v>21</v>
      </c>
      <c r="AP58" s="35">
        <v>1373</v>
      </c>
      <c r="AQ58" s="35">
        <v>23</v>
      </c>
      <c r="AR58" s="35">
        <v>706</v>
      </c>
      <c r="AS58" s="35">
        <v>444</v>
      </c>
      <c r="AT58" s="35">
        <v>0</v>
      </c>
      <c r="AU58" s="35"/>
      <c r="AV58" s="35"/>
      <c r="AW58" s="35">
        <v>0</v>
      </c>
      <c r="AX58" s="75">
        <v>79306</v>
      </c>
      <c r="AY58" s="56"/>
      <c r="AZ58" s="38">
        <v>16490</v>
      </c>
      <c r="BA58" s="76">
        <v>33101</v>
      </c>
      <c r="BB58" s="37">
        <v>33101</v>
      </c>
      <c r="BC58" s="74">
        <v>2443</v>
      </c>
      <c r="BD58" s="36">
        <v>30659</v>
      </c>
      <c r="BE58" s="77">
        <v>0</v>
      </c>
      <c r="BF58" s="77">
        <v>0</v>
      </c>
      <c r="BG58" s="36">
        <v>0</v>
      </c>
      <c r="BH58" s="78">
        <v>9991</v>
      </c>
      <c r="BI58" s="56"/>
      <c r="BK58" s="74"/>
      <c r="BL58" s="13"/>
    </row>
    <row r="59" spans="1:64" x14ac:dyDescent="0.3">
      <c r="A59" s="5" t="s">
        <v>70</v>
      </c>
      <c r="B59" s="9" t="s">
        <v>108</v>
      </c>
      <c r="C59" s="35">
        <v>15124</v>
      </c>
      <c r="D59" s="35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7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/>
      <c r="AV59" s="35"/>
      <c r="AW59" s="35">
        <v>0</v>
      </c>
      <c r="AX59" s="75">
        <v>0</v>
      </c>
      <c r="AY59" s="56"/>
      <c r="AZ59" s="38">
        <v>5489</v>
      </c>
      <c r="BA59" s="76">
        <v>11346</v>
      </c>
      <c r="BB59" s="37">
        <v>11346</v>
      </c>
      <c r="BC59" s="74">
        <v>38</v>
      </c>
      <c r="BD59" s="36">
        <v>11307</v>
      </c>
      <c r="BE59" s="77">
        <v>0</v>
      </c>
      <c r="BF59" s="77">
        <v>0</v>
      </c>
      <c r="BG59" s="36">
        <v>0</v>
      </c>
      <c r="BH59" s="78">
        <v>-1028</v>
      </c>
      <c r="BI59" s="56"/>
      <c r="BK59" s="74"/>
      <c r="BL59" s="13"/>
    </row>
    <row r="60" spans="1:64" x14ac:dyDescent="0.3">
      <c r="A60" s="5" t="s">
        <v>71</v>
      </c>
      <c r="B60" s="9" t="s">
        <v>109</v>
      </c>
      <c r="C60" s="35">
        <v>209062</v>
      </c>
      <c r="D60" s="35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7">
        <v>0</v>
      </c>
      <c r="M60" s="35">
        <v>0</v>
      </c>
      <c r="N60" s="35">
        <v>0</v>
      </c>
      <c r="O60" s="35">
        <v>0</v>
      </c>
      <c r="P60" s="35">
        <v>24</v>
      </c>
      <c r="Q60" s="35">
        <v>0</v>
      </c>
      <c r="R60" s="35">
        <v>0</v>
      </c>
      <c r="S60" s="35">
        <v>0</v>
      </c>
      <c r="T60" s="35">
        <v>34378</v>
      </c>
      <c r="U60" s="35">
        <v>0</v>
      </c>
      <c r="V60" s="35">
        <v>1579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3815</v>
      </c>
      <c r="AC60" s="35">
        <v>128</v>
      </c>
      <c r="AD60" s="35">
        <v>0</v>
      </c>
      <c r="AE60" s="35">
        <v>0</v>
      </c>
      <c r="AF60" s="35">
        <v>7</v>
      </c>
      <c r="AG60" s="35">
        <v>4135</v>
      </c>
      <c r="AH60" s="35">
        <v>0</v>
      </c>
      <c r="AI60" s="35">
        <v>5301</v>
      </c>
      <c r="AJ60" s="35">
        <v>1194</v>
      </c>
      <c r="AK60" s="35">
        <v>0</v>
      </c>
      <c r="AL60" s="35">
        <v>1</v>
      </c>
      <c r="AM60" s="35">
        <v>4178</v>
      </c>
      <c r="AN60" s="35">
        <v>4900</v>
      </c>
      <c r="AO60" s="35">
        <v>1571</v>
      </c>
      <c r="AP60" s="35">
        <v>202</v>
      </c>
      <c r="AQ60" s="35">
        <v>14037</v>
      </c>
      <c r="AR60" s="35">
        <v>643</v>
      </c>
      <c r="AS60" s="35">
        <v>4560</v>
      </c>
      <c r="AT60" s="35">
        <v>0</v>
      </c>
      <c r="AU60" s="35"/>
      <c r="AV60" s="35"/>
      <c r="AW60" s="35">
        <v>0</v>
      </c>
      <c r="AX60" s="75">
        <v>80123</v>
      </c>
      <c r="AY60" s="56"/>
      <c r="AZ60" s="38">
        <v>25955</v>
      </c>
      <c r="BA60" s="76">
        <v>114642</v>
      </c>
      <c r="BB60" s="37">
        <v>114642</v>
      </c>
      <c r="BC60" s="74">
        <v>562</v>
      </c>
      <c r="BD60" s="36">
        <v>114081</v>
      </c>
      <c r="BE60" s="77">
        <v>0</v>
      </c>
      <c r="BF60" s="77">
        <v>0</v>
      </c>
      <c r="BG60" s="36">
        <v>0</v>
      </c>
      <c r="BH60" s="78">
        <v>-16673</v>
      </c>
      <c r="BI60" s="56"/>
      <c r="BK60" s="74"/>
      <c r="BL60" s="13"/>
    </row>
    <row r="61" spans="1:64" x14ac:dyDescent="0.3">
      <c r="A61" s="5" t="s">
        <v>72</v>
      </c>
      <c r="B61" s="9" t="s">
        <v>110</v>
      </c>
      <c r="C61" s="35">
        <v>145212</v>
      </c>
      <c r="D61" s="35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7">
        <v>40</v>
      </c>
      <c r="M61" s="35">
        <v>61</v>
      </c>
      <c r="N61" s="35">
        <v>6</v>
      </c>
      <c r="O61" s="35">
        <v>6</v>
      </c>
      <c r="P61" s="35">
        <v>1393</v>
      </c>
      <c r="Q61" s="35">
        <v>649</v>
      </c>
      <c r="R61" s="35">
        <v>2216</v>
      </c>
      <c r="S61" s="35">
        <v>0</v>
      </c>
      <c r="T61" s="35">
        <v>4</v>
      </c>
      <c r="U61" s="35">
        <v>27191</v>
      </c>
      <c r="V61" s="35">
        <v>237</v>
      </c>
      <c r="W61" s="35">
        <v>26</v>
      </c>
      <c r="X61" s="35">
        <v>127</v>
      </c>
      <c r="Y61" s="35">
        <v>4479</v>
      </c>
      <c r="Z61" s="35">
        <v>335</v>
      </c>
      <c r="AA61" s="35">
        <v>3</v>
      </c>
      <c r="AB61" s="35">
        <v>18026</v>
      </c>
      <c r="AC61" s="35">
        <v>1206</v>
      </c>
      <c r="AD61" s="35">
        <v>85</v>
      </c>
      <c r="AE61" s="35">
        <v>602</v>
      </c>
      <c r="AF61" s="35">
        <v>23187</v>
      </c>
      <c r="AG61" s="35">
        <v>1151</v>
      </c>
      <c r="AH61" s="35">
        <v>1966</v>
      </c>
      <c r="AI61" s="35">
        <v>671</v>
      </c>
      <c r="AJ61" s="35">
        <v>11832</v>
      </c>
      <c r="AK61" s="35">
        <v>887</v>
      </c>
      <c r="AL61" s="35">
        <v>1538</v>
      </c>
      <c r="AM61" s="35">
        <v>15933</v>
      </c>
      <c r="AN61" s="35">
        <v>1729</v>
      </c>
      <c r="AO61" s="35">
        <v>1217</v>
      </c>
      <c r="AP61" s="35">
        <v>11730</v>
      </c>
      <c r="AQ61" s="35">
        <v>2335</v>
      </c>
      <c r="AR61" s="35">
        <v>530</v>
      </c>
      <c r="AS61" s="35">
        <v>2220</v>
      </c>
      <c r="AT61" s="35">
        <v>0</v>
      </c>
      <c r="AU61" s="35"/>
      <c r="AV61" s="35"/>
      <c r="AW61" s="35">
        <v>0</v>
      </c>
      <c r="AX61" s="75">
        <v>130653</v>
      </c>
      <c r="AY61" s="56"/>
      <c r="AZ61" s="38">
        <v>8066</v>
      </c>
      <c r="BA61" s="76">
        <v>18349</v>
      </c>
      <c r="BB61" s="37">
        <v>18349</v>
      </c>
      <c r="BC61" s="74">
        <v>0</v>
      </c>
      <c r="BD61" s="36">
        <v>18349</v>
      </c>
      <c r="BE61" s="77">
        <v>0</v>
      </c>
      <c r="BF61" s="77">
        <v>0</v>
      </c>
      <c r="BG61" s="36">
        <v>0</v>
      </c>
      <c r="BH61" s="78">
        <v>-12606</v>
      </c>
      <c r="BI61" s="56"/>
      <c r="BK61" s="74"/>
      <c r="BL61" s="13"/>
    </row>
    <row r="62" spans="1:64" x14ac:dyDescent="0.3">
      <c r="A62" s="5" t="s">
        <v>73</v>
      </c>
      <c r="B62" s="9" t="s">
        <v>111</v>
      </c>
      <c r="C62" s="35">
        <v>570090</v>
      </c>
      <c r="D62" s="35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7">
        <v>52032</v>
      </c>
      <c r="M62" s="35">
        <v>911</v>
      </c>
      <c r="N62" s="35">
        <v>1212</v>
      </c>
      <c r="O62" s="35">
        <v>344</v>
      </c>
      <c r="P62" s="35">
        <v>3968</v>
      </c>
      <c r="Q62" s="35">
        <v>3114</v>
      </c>
      <c r="R62" s="35">
        <v>2226</v>
      </c>
      <c r="S62" s="35">
        <v>0</v>
      </c>
      <c r="T62" s="35">
        <v>294</v>
      </c>
      <c r="U62" s="35">
        <v>11340</v>
      </c>
      <c r="V62" s="35">
        <v>61887</v>
      </c>
      <c r="W62" s="35">
        <v>2623</v>
      </c>
      <c r="X62" s="35">
        <v>20904</v>
      </c>
      <c r="Y62" s="35">
        <v>8588</v>
      </c>
      <c r="Z62" s="35">
        <v>1277</v>
      </c>
      <c r="AA62" s="35">
        <v>143</v>
      </c>
      <c r="AB62" s="35">
        <v>12078</v>
      </c>
      <c r="AC62" s="35">
        <v>4513</v>
      </c>
      <c r="AD62" s="35">
        <v>30562</v>
      </c>
      <c r="AE62" s="35">
        <v>4254</v>
      </c>
      <c r="AF62" s="35">
        <v>9253</v>
      </c>
      <c r="AG62" s="35">
        <v>9189</v>
      </c>
      <c r="AH62" s="35">
        <v>120127</v>
      </c>
      <c r="AI62" s="35">
        <v>4927</v>
      </c>
      <c r="AJ62" s="35">
        <v>3558</v>
      </c>
      <c r="AK62" s="35">
        <v>857</v>
      </c>
      <c r="AL62" s="35">
        <v>349</v>
      </c>
      <c r="AM62" s="35">
        <v>6663</v>
      </c>
      <c r="AN62" s="35">
        <v>7003</v>
      </c>
      <c r="AO62" s="35">
        <v>13116</v>
      </c>
      <c r="AP62" s="35">
        <v>3569</v>
      </c>
      <c r="AQ62" s="35">
        <v>1157</v>
      </c>
      <c r="AR62" s="35">
        <v>474</v>
      </c>
      <c r="AS62" s="35">
        <v>7339</v>
      </c>
      <c r="AT62" s="35">
        <v>0</v>
      </c>
      <c r="AU62" s="35"/>
      <c r="AV62" s="35"/>
      <c r="AW62" s="35">
        <v>0</v>
      </c>
      <c r="AX62" s="75">
        <v>408748</v>
      </c>
      <c r="AY62" s="56"/>
      <c r="AZ62" s="38">
        <v>122272</v>
      </c>
      <c r="BA62" s="76">
        <v>83563</v>
      </c>
      <c r="BB62" s="37">
        <v>83563</v>
      </c>
      <c r="BC62" s="74">
        <v>199</v>
      </c>
      <c r="BD62" s="36">
        <v>83367</v>
      </c>
      <c r="BE62" s="77">
        <v>0</v>
      </c>
      <c r="BF62" s="77">
        <v>0</v>
      </c>
      <c r="BG62" s="36">
        <v>0</v>
      </c>
      <c r="BH62" s="78">
        <v>-35886</v>
      </c>
      <c r="BI62" s="56"/>
      <c r="BK62" s="74"/>
      <c r="BL62" s="13"/>
    </row>
    <row r="63" spans="1:64" x14ac:dyDescent="0.3">
      <c r="A63" s="5" t="s">
        <v>74</v>
      </c>
      <c r="B63" s="9" t="s">
        <v>112</v>
      </c>
      <c r="C63" s="35">
        <v>62540</v>
      </c>
      <c r="D63" s="35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7">
        <v>0</v>
      </c>
      <c r="M63" s="35">
        <v>23</v>
      </c>
      <c r="N63" s="35">
        <v>0</v>
      </c>
      <c r="O63" s="35">
        <v>0</v>
      </c>
      <c r="P63" s="35">
        <v>0</v>
      </c>
      <c r="Q63" s="35">
        <v>387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46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36</v>
      </c>
      <c r="AD63" s="35">
        <v>74</v>
      </c>
      <c r="AE63" s="35">
        <v>128</v>
      </c>
      <c r="AF63" s="35">
        <v>308</v>
      </c>
      <c r="AG63" s="35">
        <v>0</v>
      </c>
      <c r="AH63" s="35">
        <v>0</v>
      </c>
      <c r="AI63" s="35">
        <v>666</v>
      </c>
      <c r="AJ63" s="35">
        <v>56</v>
      </c>
      <c r="AK63" s="35">
        <v>0</v>
      </c>
      <c r="AL63" s="35">
        <v>0</v>
      </c>
      <c r="AM63" s="35">
        <v>1011</v>
      </c>
      <c r="AN63" s="35">
        <v>83</v>
      </c>
      <c r="AO63" s="35">
        <v>7520</v>
      </c>
      <c r="AP63" s="35">
        <v>1351</v>
      </c>
      <c r="AQ63" s="35">
        <v>9882</v>
      </c>
      <c r="AR63" s="35">
        <v>0</v>
      </c>
      <c r="AS63" s="35">
        <v>0</v>
      </c>
      <c r="AT63" s="35">
        <v>0</v>
      </c>
      <c r="AU63" s="35"/>
      <c r="AV63" s="35"/>
      <c r="AW63" s="35">
        <v>0</v>
      </c>
      <c r="AX63" s="75">
        <v>15742</v>
      </c>
      <c r="AY63" s="56"/>
      <c r="AZ63" s="38">
        <v>1188</v>
      </c>
      <c r="BA63" s="76">
        <v>41525</v>
      </c>
      <c r="BB63" s="37">
        <v>41525</v>
      </c>
      <c r="BC63" s="74">
        <v>0</v>
      </c>
      <c r="BD63" s="36">
        <v>41525</v>
      </c>
      <c r="BE63" s="77">
        <v>0</v>
      </c>
      <c r="BF63" s="77">
        <v>0</v>
      </c>
      <c r="BG63" s="36">
        <v>0</v>
      </c>
      <c r="BH63" s="78">
        <v>3150</v>
      </c>
      <c r="BI63" s="56"/>
      <c r="BK63" s="74"/>
      <c r="BL63" s="13"/>
    </row>
    <row r="64" spans="1:64" x14ac:dyDescent="0.3">
      <c r="A64" s="5" t="s">
        <v>75</v>
      </c>
      <c r="B64" s="9" t="s">
        <v>113</v>
      </c>
      <c r="C64" s="35">
        <v>53955</v>
      </c>
      <c r="D64" s="35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7">
        <v>143</v>
      </c>
      <c r="M64" s="35">
        <v>8</v>
      </c>
      <c r="N64" s="35">
        <v>0</v>
      </c>
      <c r="O64" s="35">
        <v>0</v>
      </c>
      <c r="P64" s="35">
        <v>33</v>
      </c>
      <c r="Q64" s="35">
        <v>1637</v>
      </c>
      <c r="R64" s="35">
        <v>7648</v>
      </c>
      <c r="S64" s="35">
        <v>0</v>
      </c>
      <c r="T64" s="35">
        <v>99</v>
      </c>
      <c r="U64" s="35">
        <v>78</v>
      </c>
      <c r="V64" s="35">
        <v>2459</v>
      </c>
      <c r="W64" s="35">
        <v>33</v>
      </c>
      <c r="X64" s="35">
        <v>124</v>
      </c>
      <c r="Y64" s="35">
        <v>1375</v>
      </c>
      <c r="Z64" s="35">
        <v>41</v>
      </c>
      <c r="AA64" s="35">
        <v>0</v>
      </c>
      <c r="AB64" s="35">
        <v>143</v>
      </c>
      <c r="AC64" s="35">
        <v>666</v>
      </c>
      <c r="AD64" s="35">
        <v>1412</v>
      </c>
      <c r="AE64" s="35">
        <v>120</v>
      </c>
      <c r="AF64" s="35">
        <v>451</v>
      </c>
      <c r="AG64" s="35">
        <v>3294</v>
      </c>
      <c r="AH64" s="35">
        <v>11</v>
      </c>
      <c r="AI64" s="35">
        <v>73</v>
      </c>
      <c r="AJ64" s="35">
        <v>57</v>
      </c>
      <c r="AK64" s="35">
        <v>3</v>
      </c>
      <c r="AL64" s="35">
        <v>2</v>
      </c>
      <c r="AM64" s="35">
        <v>3440</v>
      </c>
      <c r="AN64" s="35">
        <v>50</v>
      </c>
      <c r="AO64" s="35">
        <v>2</v>
      </c>
      <c r="AP64" s="35">
        <v>1</v>
      </c>
      <c r="AQ64" s="35">
        <v>36</v>
      </c>
      <c r="AR64" s="35">
        <v>5</v>
      </c>
      <c r="AS64" s="35">
        <v>3</v>
      </c>
      <c r="AT64" s="35">
        <v>0</v>
      </c>
      <c r="AU64" s="35"/>
      <c r="AV64" s="35"/>
      <c r="AW64" s="35">
        <v>0</v>
      </c>
      <c r="AX64" s="75">
        <v>23207</v>
      </c>
      <c r="AY64" s="56"/>
      <c r="AZ64" s="38">
        <v>24378</v>
      </c>
      <c r="BA64" s="76">
        <v>5272</v>
      </c>
      <c r="BB64" s="37">
        <v>5272</v>
      </c>
      <c r="BC64" s="74">
        <v>0</v>
      </c>
      <c r="BD64" s="36">
        <v>5272</v>
      </c>
      <c r="BE64" s="77">
        <v>0</v>
      </c>
      <c r="BF64" s="77">
        <v>0</v>
      </c>
      <c r="BG64" s="36">
        <v>1</v>
      </c>
      <c r="BH64" s="78">
        <v>1314</v>
      </c>
      <c r="BI64" s="56"/>
      <c r="BK64" s="74"/>
      <c r="BL64" s="13"/>
    </row>
    <row r="65" spans="1:64" x14ac:dyDescent="0.3">
      <c r="A65" s="5" t="s">
        <v>76</v>
      </c>
      <c r="B65" s="9" t="s">
        <v>114</v>
      </c>
      <c r="C65" s="35">
        <v>193184</v>
      </c>
      <c r="D65" s="35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7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140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51354</v>
      </c>
      <c r="Z65" s="35">
        <v>391</v>
      </c>
      <c r="AA65" s="35">
        <v>0</v>
      </c>
      <c r="AB65" s="35">
        <v>124</v>
      </c>
      <c r="AC65" s="35">
        <v>0</v>
      </c>
      <c r="AD65" s="35">
        <v>0</v>
      </c>
      <c r="AE65" s="35">
        <v>68</v>
      </c>
      <c r="AF65" s="35">
        <v>58340</v>
      </c>
      <c r="AG65" s="35">
        <v>0</v>
      </c>
      <c r="AH65" s="35">
        <v>0</v>
      </c>
      <c r="AI65" s="35">
        <v>174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14</v>
      </c>
      <c r="AQ65" s="35">
        <v>0</v>
      </c>
      <c r="AR65" s="35">
        <v>0</v>
      </c>
      <c r="AS65" s="35">
        <v>0</v>
      </c>
      <c r="AT65" s="35">
        <v>0</v>
      </c>
      <c r="AU65" s="35"/>
      <c r="AV65" s="35"/>
      <c r="AW65" s="35">
        <v>0</v>
      </c>
      <c r="AX65" s="75">
        <v>111380</v>
      </c>
      <c r="AY65" s="56"/>
      <c r="AZ65" s="38">
        <v>74883</v>
      </c>
      <c r="BA65" s="76">
        <v>6280</v>
      </c>
      <c r="BB65" s="37">
        <v>6280</v>
      </c>
      <c r="BC65" s="74">
        <v>0</v>
      </c>
      <c r="BD65" s="36">
        <v>6280</v>
      </c>
      <c r="BE65" s="77">
        <v>0</v>
      </c>
      <c r="BF65" s="77">
        <v>0</v>
      </c>
      <c r="BG65" s="36">
        <v>0</v>
      </c>
      <c r="BH65" s="78">
        <v>4061</v>
      </c>
      <c r="BI65" s="56"/>
      <c r="BK65" s="74"/>
      <c r="BL65" s="13"/>
    </row>
    <row r="66" spans="1:64" x14ac:dyDescent="0.3">
      <c r="A66" s="5" t="s">
        <v>77</v>
      </c>
      <c r="B66" s="9" t="s">
        <v>115</v>
      </c>
      <c r="C66" s="35">
        <v>120313</v>
      </c>
      <c r="D66" s="35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7">
        <v>83</v>
      </c>
      <c r="M66" s="35">
        <v>15</v>
      </c>
      <c r="N66" s="35">
        <v>8</v>
      </c>
      <c r="O66" s="35">
        <v>20</v>
      </c>
      <c r="P66" s="35">
        <v>727</v>
      </c>
      <c r="Q66" s="35">
        <v>391</v>
      </c>
      <c r="R66" s="35">
        <v>711</v>
      </c>
      <c r="S66" s="35">
        <v>0</v>
      </c>
      <c r="T66" s="35">
        <v>32</v>
      </c>
      <c r="U66" s="35">
        <v>263</v>
      </c>
      <c r="V66" s="35">
        <v>139</v>
      </c>
      <c r="W66" s="35">
        <v>19</v>
      </c>
      <c r="X66" s="35">
        <v>76</v>
      </c>
      <c r="Y66" s="35">
        <v>1366</v>
      </c>
      <c r="Z66" s="35">
        <v>22745</v>
      </c>
      <c r="AA66" s="35">
        <v>4</v>
      </c>
      <c r="AB66" s="35">
        <v>69</v>
      </c>
      <c r="AC66" s="35">
        <v>160</v>
      </c>
      <c r="AD66" s="35">
        <v>556</v>
      </c>
      <c r="AE66" s="35">
        <v>882</v>
      </c>
      <c r="AF66" s="35">
        <v>967</v>
      </c>
      <c r="AG66" s="35">
        <v>475</v>
      </c>
      <c r="AH66" s="35">
        <v>706</v>
      </c>
      <c r="AI66" s="35">
        <v>585</v>
      </c>
      <c r="AJ66" s="35">
        <v>263</v>
      </c>
      <c r="AK66" s="35">
        <v>10</v>
      </c>
      <c r="AL66" s="35">
        <v>41</v>
      </c>
      <c r="AM66" s="35">
        <v>1790</v>
      </c>
      <c r="AN66" s="35">
        <v>400</v>
      </c>
      <c r="AO66" s="35">
        <v>148</v>
      </c>
      <c r="AP66" s="35">
        <v>135</v>
      </c>
      <c r="AQ66" s="35">
        <v>175</v>
      </c>
      <c r="AR66" s="35">
        <v>132</v>
      </c>
      <c r="AS66" s="35">
        <v>14</v>
      </c>
      <c r="AT66" s="35">
        <v>0</v>
      </c>
      <c r="AU66" s="35"/>
      <c r="AV66" s="35"/>
      <c r="AW66" s="35">
        <v>0</v>
      </c>
      <c r="AX66" s="75">
        <v>34340</v>
      </c>
      <c r="AY66" s="56"/>
      <c r="AZ66" s="38">
        <v>38534</v>
      </c>
      <c r="BA66" s="76">
        <v>5272</v>
      </c>
      <c r="BB66" s="37">
        <v>5272</v>
      </c>
      <c r="BC66" s="74">
        <v>0</v>
      </c>
      <c r="BD66" s="36">
        <v>5272</v>
      </c>
      <c r="BE66" s="77">
        <v>0</v>
      </c>
      <c r="BF66" s="77">
        <v>0</v>
      </c>
      <c r="BG66" s="36">
        <v>41030</v>
      </c>
      <c r="BH66" s="78">
        <v>-6242</v>
      </c>
      <c r="BI66" s="56"/>
      <c r="BK66" s="74"/>
      <c r="BL66" s="13"/>
    </row>
    <row r="67" spans="1:64" x14ac:dyDescent="0.3">
      <c r="A67" s="5" t="s">
        <v>78</v>
      </c>
      <c r="B67" s="9" t="s">
        <v>116</v>
      </c>
      <c r="C67" s="35">
        <v>180296</v>
      </c>
      <c r="D67" s="35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7">
        <v>38</v>
      </c>
      <c r="M67" s="35">
        <v>59</v>
      </c>
      <c r="N67" s="35">
        <v>5</v>
      </c>
      <c r="O67" s="35">
        <v>10</v>
      </c>
      <c r="P67" s="35">
        <v>1468</v>
      </c>
      <c r="Q67" s="35">
        <v>550</v>
      </c>
      <c r="R67" s="35">
        <v>1708</v>
      </c>
      <c r="S67" s="35">
        <v>0</v>
      </c>
      <c r="T67" s="35">
        <v>10</v>
      </c>
      <c r="U67" s="35">
        <v>5180</v>
      </c>
      <c r="V67" s="35">
        <v>232</v>
      </c>
      <c r="W67" s="35">
        <v>17</v>
      </c>
      <c r="X67" s="35">
        <v>204</v>
      </c>
      <c r="Y67" s="35">
        <v>2979</v>
      </c>
      <c r="Z67" s="35">
        <v>391</v>
      </c>
      <c r="AA67" s="35">
        <v>8501</v>
      </c>
      <c r="AB67" s="35">
        <v>127</v>
      </c>
      <c r="AC67" s="35">
        <v>21283</v>
      </c>
      <c r="AD67" s="35">
        <v>677</v>
      </c>
      <c r="AE67" s="35">
        <v>744</v>
      </c>
      <c r="AF67" s="35">
        <v>3346</v>
      </c>
      <c r="AG67" s="35">
        <v>1236</v>
      </c>
      <c r="AH67" s="35">
        <v>4711</v>
      </c>
      <c r="AI67" s="35">
        <v>795</v>
      </c>
      <c r="AJ67" s="35">
        <v>8299</v>
      </c>
      <c r="AK67" s="35">
        <v>348</v>
      </c>
      <c r="AL67" s="35">
        <v>988</v>
      </c>
      <c r="AM67" s="35">
        <v>5447</v>
      </c>
      <c r="AN67" s="35">
        <v>679</v>
      </c>
      <c r="AO67" s="35">
        <v>2604</v>
      </c>
      <c r="AP67" s="35">
        <v>2064</v>
      </c>
      <c r="AQ67" s="35">
        <v>2149</v>
      </c>
      <c r="AR67" s="35">
        <v>608</v>
      </c>
      <c r="AS67" s="35">
        <v>1070</v>
      </c>
      <c r="AT67" s="35">
        <v>0</v>
      </c>
      <c r="AU67" s="35"/>
      <c r="AV67" s="35"/>
      <c r="AW67" s="35">
        <v>0</v>
      </c>
      <c r="AX67" s="75">
        <v>77900</v>
      </c>
      <c r="AY67" s="56"/>
      <c r="AZ67" s="38">
        <v>29607</v>
      </c>
      <c r="BA67" s="76">
        <v>29891</v>
      </c>
      <c r="BB67" s="37">
        <v>29891</v>
      </c>
      <c r="BC67" s="74">
        <v>0</v>
      </c>
      <c r="BD67" s="36">
        <v>29891</v>
      </c>
      <c r="BE67" s="77">
        <v>0</v>
      </c>
      <c r="BF67" s="77">
        <v>0</v>
      </c>
      <c r="BG67" s="36">
        <v>103091</v>
      </c>
      <c r="BH67" s="78">
        <v>-59376</v>
      </c>
      <c r="BI67" s="56"/>
      <c r="BK67" s="74"/>
      <c r="BL67" s="13"/>
    </row>
    <row r="68" spans="1:64" x14ac:dyDescent="0.3">
      <c r="A68" s="5" t="s">
        <v>79</v>
      </c>
      <c r="B68" s="9" t="s">
        <v>117</v>
      </c>
      <c r="C68" s="35">
        <v>94153</v>
      </c>
      <c r="D68" s="35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7">
        <v>34</v>
      </c>
      <c r="M68" s="35">
        <v>58</v>
      </c>
      <c r="N68" s="35">
        <v>8</v>
      </c>
      <c r="O68" s="35">
        <v>5</v>
      </c>
      <c r="P68" s="35">
        <v>19</v>
      </c>
      <c r="Q68" s="35">
        <v>168</v>
      </c>
      <c r="R68" s="35">
        <v>1012</v>
      </c>
      <c r="S68" s="35">
        <v>2</v>
      </c>
      <c r="T68" s="35">
        <v>554</v>
      </c>
      <c r="U68" s="35">
        <v>3257</v>
      </c>
      <c r="V68" s="35">
        <v>147</v>
      </c>
      <c r="W68" s="35">
        <v>26</v>
      </c>
      <c r="X68" s="35">
        <v>5</v>
      </c>
      <c r="Y68" s="35">
        <v>1216</v>
      </c>
      <c r="Z68" s="35">
        <v>861</v>
      </c>
      <c r="AA68" s="35">
        <v>7</v>
      </c>
      <c r="AB68" s="35">
        <v>23</v>
      </c>
      <c r="AC68" s="35">
        <v>687</v>
      </c>
      <c r="AD68" s="35">
        <v>148</v>
      </c>
      <c r="AE68" s="35">
        <v>354</v>
      </c>
      <c r="AF68" s="35">
        <v>395</v>
      </c>
      <c r="AG68" s="35">
        <v>334</v>
      </c>
      <c r="AH68" s="35">
        <v>2542</v>
      </c>
      <c r="AI68" s="35">
        <v>4476</v>
      </c>
      <c r="AJ68" s="35">
        <v>1173</v>
      </c>
      <c r="AK68" s="35">
        <v>209</v>
      </c>
      <c r="AL68" s="35">
        <v>86</v>
      </c>
      <c r="AM68" s="35">
        <v>3549</v>
      </c>
      <c r="AN68" s="35">
        <v>269</v>
      </c>
      <c r="AO68" s="35">
        <v>1142</v>
      </c>
      <c r="AP68" s="35">
        <v>2335</v>
      </c>
      <c r="AQ68" s="35">
        <v>1411</v>
      </c>
      <c r="AR68" s="35">
        <v>337</v>
      </c>
      <c r="AS68" s="35">
        <v>2812</v>
      </c>
      <c r="AT68" s="35">
        <v>0</v>
      </c>
      <c r="AU68" s="35"/>
      <c r="AV68" s="35"/>
      <c r="AW68" s="35">
        <v>0</v>
      </c>
      <c r="AX68" s="75">
        <v>29377</v>
      </c>
      <c r="AY68" s="56"/>
      <c r="AZ68" s="38">
        <v>5764</v>
      </c>
      <c r="BA68" s="76">
        <v>21522</v>
      </c>
      <c r="BB68" s="37">
        <v>21522</v>
      </c>
      <c r="BC68" s="74">
        <v>0</v>
      </c>
      <c r="BD68" s="36">
        <v>21522</v>
      </c>
      <c r="BE68" s="77">
        <v>0</v>
      </c>
      <c r="BF68" s="77">
        <v>0</v>
      </c>
      <c r="BG68" s="36">
        <v>36283</v>
      </c>
      <c r="BH68" s="78">
        <v>1455</v>
      </c>
      <c r="BI68" s="56"/>
      <c r="BK68" s="74"/>
      <c r="BL68" s="13"/>
    </row>
    <row r="69" spans="1:64" x14ac:dyDescent="0.3">
      <c r="A69" s="5" t="s">
        <v>80</v>
      </c>
      <c r="B69" s="9" t="s">
        <v>118</v>
      </c>
      <c r="C69" s="35">
        <v>71589</v>
      </c>
      <c r="D69" s="35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7">
        <v>114</v>
      </c>
      <c r="M69" s="35">
        <v>8</v>
      </c>
      <c r="N69" s="35">
        <v>7</v>
      </c>
      <c r="O69" s="35">
        <v>11</v>
      </c>
      <c r="P69" s="35">
        <v>137</v>
      </c>
      <c r="Q69" s="35">
        <v>1034</v>
      </c>
      <c r="R69" s="35">
        <v>346</v>
      </c>
      <c r="S69" s="35">
        <v>0</v>
      </c>
      <c r="T69" s="35">
        <v>26</v>
      </c>
      <c r="U69" s="35">
        <v>858</v>
      </c>
      <c r="V69" s="35">
        <v>258</v>
      </c>
      <c r="W69" s="35">
        <v>29</v>
      </c>
      <c r="X69" s="35">
        <v>113</v>
      </c>
      <c r="Y69" s="35">
        <v>5182</v>
      </c>
      <c r="Z69" s="35">
        <v>368</v>
      </c>
      <c r="AA69" s="35">
        <v>37</v>
      </c>
      <c r="AB69" s="35">
        <v>30</v>
      </c>
      <c r="AC69" s="35">
        <v>355</v>
      </c>
      <c r="AD69" s="35">
        <v>4749</v>
      </c>
      <c r="AE69" s="35">
        <v>980</v>
      </c>
      <c r="AF69" s="35">
        <v>2695</v>
      </c>
      <c r="AG69" s="35">
        <v>2600</v>
      </c>
      <c r="AH69" s="35">
        <v>8994</v>
      </c>
      <c r="AI69" s="35">
        <v>1070</v>
      </c>
      <c r="AJ69" s="35">
        <v>7121</v>
      </c>
      <c r="AK69" s="35">
        <v>214</v>
      </c>
      <c r="AL69" s="35">
        <v>470</v>
      </c>
      <c r="AM69" s="35">
        <v>6690</v>
      </c>
      <c r="AN69" s="35">
        <v>1252</v>
      </c>
      <c r="AO69" s="35">
        <v>1135</v>
      </c>
      <c r="AP69" s="35">
        <v>1621</v>
      </c>
      <c r="AQ69" s="35">
        <v>1049</v>
      </c>
      <c r="AR69" s="35">
        <v>583</v>
      </c>
      <c r="AS69" s="35">
        <v>42</v>
      </c>
      <c r="AT69" s="35">
        <v>0</v>
      </c>
      <c r="AU69" s="35"/>
      <c r="AV69" s="35"/>
      <c r="AW69" s="35">
        <v>0</v>
      </c>
      <c r="AX69" s="75">
        <v>49772</v>
      </c>
      <c r="AY69" s="56"/>
      <c r="AZ69" s="38">
        <v>751</v>
      </c>
      <c r="BA69" s="76">
        <v>4</v>
      </c>
      <c r="BB69" s="37">
        <v>4</v>
      </c>
      <c r="BC69" s="74">
        <v>0</v>
      </c>
      <c r="BD69" s="36">
        <v>4</v>
      </c>
      <c r="BE69" s="77">
        <v>0</v>
      </c>
      <c r="BF69" s="77">
        <v>0</v>
      </c>
      <c r="BG69" s="36">
        <v>20989</v>
      </c>
      <c r="BH69" s="78">
        <v>0</v>
      </c>
      <c r="BI69" s="56"/>
      <c r="BK69" s="74"/>
      <c r="BL69" s="13"/>
    </row>
    <row r="70" spans="1:64" x14ac:dyDescent="0.3">
      <c r="A70" s="5" t="s">
        <v>81</v>
      </c>
      <c r="B70" s="9" t="s">
        <v>119</v>
      </c>
      <c r="C70" s="35">
        <v>179993</v>
      </c>
      <c r="D70" s="35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7">
        <v>76</v>
      </c>
      <c r="M70" s="35">
        <v>17</v>
      </c>
      <c r="N70" s="35">
        <v>143</v>
      </c>
      <c r="O70" s="35">
        <v>13</v>
      </c>
      <c r="P70" s="35">
        <v>2252</v>
      </c>
      <c r="Q70" s="35">
        <v>2142</v>
      </c>
      <c r="R70" s="35">
        <v>1670</v>
      </c>
      <c r="S70" s="35">
        <v>0</v>
      </c>
      <c r="T70" s="35">
        <v>326</v>
      </c>
      <c r="U70" s="35">
        <v>1678</v>
      </c>
      <c r="V70" s="35">
        <v>492</v>
      </c>
      <c r="W70" s="35">
        <v>143</v>
      </c>
      <c r="X70" s="35">
        <v>1259</v>
      </c>
      <c r="Y70" s="35">
        <v>6140</v>
      </c>
      <c r="Z70" s="35">
        <v>2930</v>
      </c>
      <c r="AA70" s="35">
        <v>377</v>
      </c>
      <c r="AB70" s="35">
        <v>269</v>
      </c>
      <c r="AC70" s="35">
        <v>1001</v>
      </c>
      <c r="AD70" s="35">
        <v>24111</v>
      </c>
      <c r="AE70" s="35">
        <v>4672</v>
      </c>
      <c r="AF70" s="35">
        <v>719</v>
      </c>
      <c r="AG70" s="35">
        <v>6628</v>
      </c>
      <c r="AH70" s="35">
        <v>2425</v>
      </c>
      <c r="AI70" s="35">
        <v>4207</v>
      </c>
      <c r="AJ70" s="35">
        <v>2213</v>
      </c>
      <c r="AK70" s="35">
        <v>1423</v>
      </c>
      <c r="AL70" s="35">
        <v>281</v>
      </c>
      <c r="AM70" s="35">
        <v>3894</v>
      </c>
      <c r="AN70" s="35">
        <v>483</v>
      </c>
      <c r="AO70" s="35">
        <v>36755</v>
      </c>
      <c r="AP70" s="35">
        <v>4423</v>
      </c>
      <c r="AQ70" s="35">
        <v>1777</v>
      </c>
      <c r="AR70" s="35">
        <v>406</v>
      </c>
      <c r="AS70" s="35">
        <v>3917</v>
      </c>
      <c r="AT70" s="35">
        <v>0</v>
      </c>
      <c r="AU70" s="35"/>
      <c r="AV70" s="35"/>
      <c r="AW70" s="35">
        <v>0</v>
      </c>
      <c r="AX70" s="75">
        <v>90581</v>
      </c>
      <c r="AY70" s="56"/>
      <c r="AZ70" s="38">
        <v>55230</v>
      </c>
      <c r="BA70" s="76">
        <v>35087</v>
      </c>
      <c r="BB70" s="37">
        <v>35042</v>
      </c>
      <c r="BC70" s="74">
        <v>1124</v>
      </c>
      <c r="BD70" s="36">
        <v>33922</v>
      </c>
      <c r="BE70" s="77">
        <v>0</v>
      </c>
      <c r="BF70" s="77">
        <v>44</v>
      </c>
      <c r="BG70" s="36">
        <v>0</v>
      </c>
      <c r="BH70" s="78">
        <v>0</v>
      </c>
      <c r="BI70" s="56"/>
      <c r="BK70" s="74"/>
      <c r="BL70" s="13"/>
    </row>
    <row r="71" spans="1:64" x14ac:dyDescent="0.3">
      <c r="A71" s="5" t="s">
        <v>82</v>
      </c>
      <c r="B71" s="9" t="s">
        <v>120</v>
      </c>
      <c r="C71" s="35">
        <v>66854</v>
      </c>
      <c r="D71" s="35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7">
        <v>23</v>
      </c>
      <c r="M71" s="35">
        <v>0</v>
      </c>
      <c r="N71" s="35">
        <v>1</v>
      </c>
      <c r="O71" s="35">
        <v>0</v>
      </c>
      <c r="P71" s="35">
        <v>3</v>
      </c>
      <c r="Q71" s="35">
        <v>276</v>
      </c>
      <c r="R71" s="35">
        <v>1114</v>
      </c>
      <c r="S71" s="35">
        <v>0</v>
      </c>
      <c r="T71" s="35">
        <v>86</v>
      </c>
      <c r="U71" s="35">
        <v>66</v>
      </c>
      <c r="V71" s="35">
        <v>166</v>
      </c>
      <c r="W71" s="35">
        <v>22</v>
      </c>
      <c r="X71" s="35">
        <v>85</v>
      </c>
      <c r="Y71" s="35">
        <v>272</v>
      </c>
      <c r="Z71" s="35">
        <v>40</v>
      </c>
      <c r="AA71" s="35">
        <v>25</v>
      </c>
      <c r="AB71" s="35">
        <v>186</v>
      </c>
      <c r="AC71" s="35">
        <v>11</v>
      </c>
      <c r="AD71" s="35">
        <v>66</v>
      </c>
      <c r="AE71" s="35">
        <v>30</v>
      </c>
      <c r="AF71" s="35">
        <v>454</v>
      </c>
      <c r="AG71" s="35">
        <v>1089</v>
      </c>
      <c r="AH71" s="35">
        <v>609</v>
      </c>
      <c r="AI71" s="35">
        <v>2367</v>
      </c>
      <c r="AJ71" s="35">
        <v>79</v>
      </c>
      <c r="AK71" s="35">
        <v>143</v>
      </c>
      <c r="AL71" s="35">
        <v>43</v>
      </c>
      <c r="AM71" s="35">
        <v>347</v>
      </c>
      <c r="AN71" s="35">
        <v>212</v>
      </c>
      <c r="AO71" s="35">
        <v>1290</v>
      </c>
      <c r="AP71" s="35">
        <v>2145</v>
      </c>
      <c r="AQ71" s="35">
        <v>470</v>
      </c>
      <c r="AR71" s="35">
        <v>3</v>
      </c>
      <c r="AS71" s="35">
        <v>3918</v>
      </c>
      <c r="AT71" s="35">
        <v>0</v>
      </c>
      <c r="AU71" s="35"/>
      <c r="AV71" s="35"/>
      <c r="AW71" s="35">
        <v>0</v>
      </c>
      <c r="AX71" s="75">
        <v>15486</v>
      </c>
      <c r="AY71" s="56"/>
      <c r="AZ71" s="38">
        <v>0</v>
      </c>
      <c r="BA71" s="76">
        <v>48731</v>
      </c>
      <c r="BB71" s="37">
        <v>48729</v>
      </c>
      <c r="BC71" s="74">
        <v>22891</v>
      </c>
      <c r="BD71" s="36">
        <v>25803</v>
      </c>
      <c r="BE71" s="77">
        <v>0</v>
      </c>
      <c r="BF71" s="77">
        <v>2</v>
      </c>
      <c r="BG71" s="36">
        <v>0</v>
      </c>
      <c r="BH71" s="78">
        <v>2515</v>
      </c>
      <c r="BI71" s="56"/>
      <c r="BK71" s="74"/>
      <c r="BL71" s="13"/>
    </row>
    <row r="72" spans="1:64" x14ac:dyDescent="0.3">
      <c r="A72" s="5" t="s">
        <v>83</v>
      </c>
      <c r="B72" s="9" t="s">
        <v>121</v>
      </c>
      <c r="C72" s="35">
        <v>240596</v>
      </c>
      <c r="D72" s="35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7">
        <v>11</v>
      </c>
      <c r="M72" s="35">
        <v>17</v>
      </c>
      <c r="N72" s="35">
        <v>3</v>
      </c>
      <c r="O72" s="35">
        <v>0</v>
      </c>
      <c r="P72" s="35">
        <v>586</v>
      </c>
      <c r="Q72" s="35">
        <v>368</v>
      </c>
      <c r="R72" s="35">
        <v>737</v>
      </c>
      <c r="S72" s="35">
        <v>0</v>
      </c>
      <c r="T72" s="35">
        <v>7</v>
      </c>
      <c r="U72" s="35">
        <v>239</v>
      </c>
      <c r="V72" s="35">
        <v>119</v>
      </c>
      <c r="W72" s="35">
        <v>122</v>
      </c>
      <c r="X72" s="35">
        <v>108</v>
      </c>
      <c r="Y72" s="35">
        <v>398</v>
      </c>
      <c r="Z72" s="35">
        <v>152</v>
      </c>
      <c r="AA72" s="35">
        <v>0</v>
      </c>
      <c r="AB72" s="35">
        <v>8</v>
      </c>
      <c r="AC72" s="35">
        <v>66</v>
      </c>
      <c r="AD72" s="35">
        <v>85</v>
      </c>
      <c r="AE72" s="35">
        <v>737</v>
      </c>
      <c r="AF72" s="35">
        <v>441</v>
      </c>
      <c r="AG72" s="35">
        <v>2821</v>
      </c>
      <c r="AH72" s="35">
        <v>2129</v>
      </c>
      <c r="AI72" s="35">
        <v>536</v>
      </c>
      <c r="AJ72" s="35">
        <v>1333</v>
      </c>
      <c r="AK72" s="35">
        <v>930</v>
      </c>
      <c r="AL72" s="35">
        <v>1486</v>
      </c>
      <c r="AM72" s="35">
        <v>2260</v>
      </c>
      <c r="AN72" s="35">
        <v>321</v>
      </c>
      <c r="AO72" s="35">
        <v>0</v>
      </c>
      <c r="AP72" s="35">
        <v>253</v>
      </c>
      <c r="AQ72" s="35">
        <v>384</v>
      </c>
      <c r="AR72" s="35">
        <v>191</v>
      </c>
      <c r="AS72" s="35">
        <v>70</v>
      </c>
      <c r="AT72" s="35">
        <v>0</v>
      </c>
      <c r="AU72" s="35"/>
      <c r="AV72" s="35"/>
      <c r="AW72" s="35">
        <v>0</v>
      </c>
      <c r="AX72" s="75">
        <v>19720</v>
      </c>
      <c r="AY72" s="56"/>
      <c r="AZ72" s="38">
        <v>3398</v>
      </c>
      <c r="BA72" s="76">
        <v>3535</v>
      </c>
      <c r="BB72" s="37">
        <v>3535</v>
      </c>
      <c r="BC72" s="74">
        <v>0</v>
      </c>
      <c r="BD72" s="36">
        <v>3535</v>
      </c>
      <c r="BE72" s="77">
        <v>0</v>
      </c>
      <c r="BF72" s="77">
        <v>0</v>
      </c>
      <c r="BG72" s="36">
        <v>213106</v>
      </c>
      <c r="BH72" s="78">
        <v>854</v>
      </c>
      <c r="BI72" s="56"/>
      <c r="BK72" s="74"/>
      <c r="BL72" s="13"/>
    </row>
    <row r="73" spans="1:64" x14ac:dyDescent="0.3">
      <c r="A73" s="5" t="s">
        <v>84</v>
      </c>
      <c r="B73" s="9" t="s">
        <v>122</v>
      </c>
      <c r="C73" s="35">
        <v>28902</v>
      </c>
      <c r="D73" s="35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7">
        <v>18</v>
      </c>
      <c r="M73" s="35">
        <v>1</v>
      </c>
      <c r="N73" s="35">
        <v>4</v>
      </c>
      <c r="O73" s="35">
        <v>8</v>
      </c>
      <c r="P73" s="35">
        <v>34</v>
      </c>
      <c r="Q73" s="35">
        <v>204</v>
      </c>
      <c r="R73" s="35">
        <v>85</v>
      </c>
      <c r="S73" s="35">
        <v>0</v>
      </c>
      <c r="T73" s="35">
        <v>0</v>
      </c>
      <c r="U73" s="35">
        <v>115</v>
      </c>
      <c r="V73" s="35">
        <v>45</v>
      </c>
      <c r="W73" s="35">
        <v>4</v>
      </c>
      <c r="X73" s="35">
        <v>42</v>
      </c>
      <c r="Y73" s="35">
        <v>1043</v>
      </c>
      <c r="Z73" s="35">
        <v>86</v>
      </c>
      <c r="AA73" s="35">
        <v>2</v>
      </c>
      <c r="AB73" s="35">
        <v>8</v>
      </c>
      <c r="AC73" s="35">
        <v>63</v>
      </c>
      <c r="AD73" s="35">
        <v>956</v>
      </c>
      <c r="AE73" s="35">
        <v>189</v>
      </c>
      <c r="AF73" s="35">
        <v>327</v>
      </c>
      <c r="AG73" s="35">
        <v>656</v>
      </c>
      <c r="AH73" s="35">
        <v>8354</v>
      </c>
      <c r="AI73" s="35">
        <v>246</v>
      </c>
      <c r="AJ73" s="35">
        <v>1298</v>
      </c>
      <c r="AK73" s="35">
        <v>2682</v>
      </c>
      <c r="AL73" s="35">
        <v>595</v>
      </c>
      <c r="AM73" s="35">
        <v>1322</v>
      </c>
      <c r="AN73" s="35">
        <v>240</v>
      </c>
      <c r="AO73" s="35">
        <v>87</v>
      </c>
      <c r="AP73" s="35">
        <v>592</v>
      </c>
      <c r="AQ73" s="35">
        <v>234</v>
      </c>
      <c r="AR73" s="35">
        <v>124</v>
      </c>
      <c r="AS73" s="35">
        <v>125</v>
      </c>
      <c r="AT73" s="35">
        <v>0</v>
      </c>
      <c r="AU73" s="35"/>
      <c r="AV73" s="35"/>
      <c r="AW73" s="35">
        <v>0</v>
      </c>
      <c r="AX73" s="75">
        <v>19412</v>
      </c>
      <c r="AY73" s="56"/>
      <c r="AZ73" s="38">
        <v>0</v>
      </c>
      <c r="BA73" s="76">
        <v>9499</v>
      </c>
      <c r="BB73" s="37">
        <v>9499</v>
      </c>
      <c r="BC73" s="74">
        <v>0</v>
      </c>
      <c r="BD73" s="36">
        <v>9499</v>
      </c>
      <c r="BE73" s="77">
        <v>0</v>
      </c>
      <c r="BF73" s="77">
        <v>0</v>
      </c>
      <c r="BG73" s="36">
        <v>0</v>
      </c>
      <c r="BH73" s="78">
        <v>0</v>
      </c>
      <c r="BI73" s="56"/>
      <c r="BK73" s="74"/>
      <c r="BL73" s="13"/>
    </row>
    <row r="74" spans="1:64" x14ac:dyDescent="0.3">
      <c r="A74" s="5" t="s">
        <v>85</v>
      </c>
      <c r="B74" s="9" t="s">
        <v>123</v>
      </c>
      <c r="C74" s="35">
        <v>315318</v>
      </c>
      <c r="D74" s="35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7">
        <v>960</v>
      </c>
      <c r="M74" s="35">
        <v>388</v>
      </c>
      <c r="N74" s="35">
        <v>598</v>
      </c>
      <c r="O74" s="35">
        <v>26</v>
      </c>
      <c r="P74" s="35">
        <v>709</v>
      </c>
      <c r="Q74" s="35">
        <v>5621</v>
      </c>
      <c r="R74" s="35">
        <v>4894</v>
      </c>
      <c r="S74" s="35">
        <v>0</v>
      </c>
      <c r="T74" s="35">
        <v>207</v>
      </c>
      <c r="U74" s="35">
        <v>1243</v>
      </c>
      <c r="V74" s="35">
        <v>21781</v>
      </c>
      <c r="W74" s="35">
        <v>403</v>
      </c>
      <c r="X74" s="35">
        <v>3065</v>
      </c>
      <c r="Y74" s="35">
        <v>17394</v>
      </c>
      <c r="Z74" s="35">
        <v>8194</v>
      </c>
      <c r="AA74" s="35">
        <v>1231</v>
      </c>
      <c r="AB74" s="35">
        <v>2295</v>
      </c>
      <c r="AC74" s="35">
        <v>1028</v>
      </c>
      <c r="AD74" s="35">
        <v>525</v>
      </c>
      <c r="AE74" s="35">
        <v>528</v>
      </c>
      <c r="AF74" s="35">
        <v>4363</v>
      </c>
      <c r="AG74" s="35">
        <v>45510</v>
      </c>
      <c r="AH74" s="35">
        <v>6631</v>
      </c>
      <c r="AI74" s="35">
        <v>1333</v>
      </c>
      <c r="AJ74" s="35">
        <v>2235</v>
      </c>
      <c r="AK74" s="35">
        <v>2374</v>
      </c>
      <c r="AL74" s="35">
        <v>494</v>
      </c>
      <c r="AM74" s="35">
        <v>11079</v>
      </c>
      <c r="AN74" s="35">
        <v>1691</v>
      </c>
      <c r="AO74" s="35">
        <v>4250</v>
      </c>
      <c r="AP74" s="35">
        <v>2608</v>
      </c>
      <c r="AQ74" s="35">
        <v>326</v>
      </c>
      <c r="AR74" s="35">
        <v>462</v>
      </c>
      <c r="AS74" s="35">
        <v>2811</v>
      </c>
      <c r="AT74" s="35">
        <v>0</v>
      </c>
      <c r="AU74" s="35"/>
      <c r="AV74" s="35"/>
      <c r="AW74" s="35">
        <v>0</v>
      </c>
      <c r="AX74" s="75">
        <v>157081</v>
      </c>
      <c r="AY74" s="56"/>
      <c r="AZ74" s="38">
        <v>70190</v>
      </c>
      <c r="BA74" s="76">
        <v>88674</v>
      </c>
      <c r="BB74" s="37">
        <v>88674</v>
      </c>
      <c r="BC74" s="74">
        <v>0</v>
      </c>
      <c r="BD74" s="36">
        <v>88674</v>
      </c>
      <c r="BE74" s="77">
        <v>0</v>
      </c>
      <c r="BF74" s="77">
        <v>0</v>
      </c>
      <c r="BG74" s="36">
        <v>0</v>
      </c>
      <c r="BH74" s="78">
        <v>0</v>
      </c>
      <c r="BI74" s="56"/>
      <c r="BK74" s="74"/>
      <c r="BL74" s="13"/>
    </row>
    <row r="75" spans="1:64" x14ac:dyDescent="0.3">
      <c r="A75" s="5" t="s">
        <v>86</v>
      </c>
      <c r="B75" s="9" t="s">
        <v>124</v>
      </c>
      <c r="C75" s="35">
        <v>349858</v>
      </c>
      <c r="D75" s="35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7">
        <v>1199</v>
      </c>
      <c r="M75" s="35">
        <v>3</v>
      </c>
      <c r="N75" s="35">
        <v>15</v>
      </c>
      <c r="O75" s="35">
        <v>2</v>
      </c>
      <c r="P75" s="35">
        <v>362</v>
      </c>
      <c r="Q75" s="35">
        <v>297</v>
      </c>
      <c r="R75" s="35">
        <v>69</v>
      </c>
      <c r="S75" s="35">
        <v>0</v>
      </c>
      <c r="T75" s="35">
        <v>64</v>
      </c>
      <c r="U75" s="35">
        <v>31</v>
      </c>
      <c r="V75" s="35">
        <v>38</v>
      </c>
      <c r="W75" s="35">
        <v>23</v>
      </c>
      <c r="X75" s="35">
        <v>7</v>
      </c>
      <c r="Y75" s="35">
        <v>35</v>
      </c>
      <c r="Z75" s="35">
        <v>43</v>
      </c>
      <c r="AA75" s="35">
        <v>1</v>
      </c>
      <c r="AB75" s="35">
        <v>16</v>
      </c>
      <c r="AC75" s="35">
        <v>200</v>
      </c>
      <c r="AD75" s="35">
        <v>321</v>
      </c>
      <c r="AE75" s="35">
        <v>519</v>
      </c>
      <c r="AF75" s="35">
        <v>449</v>
      </c>
      <c r="AG75" s="35">
        <v>1567</v>
      </c>
      <c r="AH75" s="35">
        <v>1480</v>
      </c>
      <c r="AI75" s="35">
        <v>114</v>
      </c>
      <c r="AJ75" s="35">
        <v>445</v>
      </c>
      <c r="AK75" s="35">
        <v>439</v>
      </c>
      <c r="AL75" s="35">
        <v>301</v>
      </c>
      <c r="AM75" s="35">
        <v>5497</v>
      </c>
      <c r="AN75" s="35">
        <v>825</v>
      </c>
      <c r="AO75" s="35">
        <v>12408</v>
      </c>
      <c r="AP75" s="35">
        <v>2872</v>
      </c>
      <c r="AQ75" s="35">
        <v>175</v>
      </c>
      <c r="AR75" s="35">
        <v>385</v>
      </c>
      <c r="AS75" s="35">
        <v>176</v>
      </c>
      <c r="AT75" s="35">
        <v>0</v>
      </c>
      <c r="AU75" s="35"/>
      <c r="AV75" s="35"/>
      <c r="AW75" s="35">
        <v>0</v>
      </c>
      <c r="AX75" s="75">
        <v>23819</v>
      </c>
      <c r="AY75" s="56"/>
      <c r="AZ75" s="38">
        <v>2371</v>
      </c>
      <c r="BA75" s="76">
        <v>325208</v>
      </c>
      <c r="BB75" s="37">
        <v>325208</v>
      </c>
      <c r="BC75" s="74">
        <v>0</v>
      </c>
      <c r="BD75" s="36">
        <v>325208</v>
      </c>
      <c r="BE75" s="77">
        <v>0</v>
      </c>
      <c r="BF75" s="77">
        <v>0</v>
      </c>
      <c r="BG75" s="36">
        <v>0</v>
      </c>
      <c r="BH75" s="78">
        <v>0</v>
      </c>
      <c r="BI75" s="56"/>
      <c r="BK75" s="74"/>
      <c r="BL75" s="13"/>
    </row>
    <row r="76" spans="1:64" x14ac:dyDescent="0.3">
      <c r="A76" s="5" t="s">
        <v>87</v>
      </c>
      <c r="B76" s="9" t="s">
        <v>125</v>
      </c>
      <c r="C76" s="35">
        <v>306320</v>
      </c>
      <c r="D76" s="35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7">
        <v>265</v>
      </c>
      <c r="M76" s="35">
        <v>67</v>
      </c>
      <c r="N76" s="35">
        <v>224</v>
      </c>
      <c r="O76" s="35">
        <v>4</v>
      </c>
      <c r="P76" s="35">
        <v>268</v>
      </c>
      <c r="Q76" s="35">
        <v>1336</v>
      </c>
      <c r="R76" s="35">
        <v>370</v>
      </c>
      <c r="S76" s="35">
        <v>17</v>
      </c>
      <c r="T76" s="35">
        <v>284</v>
      </c>
      <c r="U76" s="35">
        <v>792</v>
      </c>
      <c r="V76" s="35">
        <v>524</v>
      </c>
      <c r="W76" s="35">
        <v>75</v>
      </c>
      <c r="X76" s="35">
        <v>75</v>
      </c>
      <c r="Y76" s="35">
        <v>678</v>
      </c>
      <c r="Z76" s="35">
        <v>392</v>
      </c>
      <c r="AA76" s="35">
        <v>329</v>
      </c>
      <c r="AB76" s="35">
        <v>170</v>
      </c>
      <c r="AC76" s="35">
        <v>710</v>
      </c>
      <c r="AD76" s="35">
        <v>885</v>
      </c>
      <c r="AE76" s="35">
        <v>652</v>
      </c>
      <c r="AF76" s="35">
        <v>1679</v>
      </c>
      <c r="AG76" s="35">
        <v>21031</v>
      </c>
      <c r="AH76" s="35">
        <v>5749</v>
      </c>
      <c r="AI76" s="35">
        <v>6535</v>
      </c>
      <c r="AJ76" s="35">
        <v>9010</v>
      </c>
      <c r="AK76" s="35">
        <v>4523</v>
      </c>
      <c r="AL76" s="35">
        <v>552</v>
      </c>
      <c r="AM76" s="35">
        <v>30922</v>
      </c>
      <c r="AN76" s="35">
        <v>2806</v>
      </c>
      <c r="AO76" s="35">
        <v>10547</v>
      </c>
      <c r="AP76" s="35">
        <v>4146</v>
      </c>
      <c r="AQ76" s="35">
        <v>1550</v>
      </c>
      <c r="AR76" s="35">
        <v>816</v>
      </c>
      <c r="AS76" s="35">
        <v>5726</v>
      </c>
      <c r="AT76" s="35">
        <v>0</v>
      </c>
      <c r="AU76" s="35"/>
      <c r="AV76" s="35"/>
      <c r="AW76" s="35">
        <v>0</v>
      </c>
      <c r="AX76" s="75">
        <v>114706</v>
      </c>
      <c r="AY76" s="56"/>
      <c r="AZ76" s="38">
        <v>29035</v>
      </c>
      <c r="BA76" s="76">
        <v>143052</v>
      </c>
      <c r="BB76" s="37">
        <v>143052</v>
      </c>
      <c r="BC76" s="74">
        <v>0</v>
      </c>
      <c r="BD76" s="36">
        <v>143052</v>
      </c>
      <c r="BE76" s="77">
        <v>0</v>
      </c>
      <c r="BF76" s="77">
        <v>0</v>
      </c>
      <c r="BG76" s="36">
        <v>36007</v>
      </c>
      <c r="BH76" s="78">
        <v>-11709</v>
      </c>
      <c r="BI76" s="56"/>
      <c r="BK76" s="74"/>
      <c r="BL76" s="13"/>
    </row>
    <row r="77" spans="1:64" x14ac:dyDescent="0.3">
      <c r="A77" s="5" t="s">
        <v>88</v>
      </c>
      <c r="B77" s="9" t="s">
        <v>126</v>
      </c>
      <c r="C77" s="35">
        <v>97586</v>
      </c>
      <c r="D77" s="35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7">
        <v>173</v>
      </c>
      <c r="M77" s="35">
        <v>548</v>
      </c>
      <c r="N77" s="35">
        <v>40</v>
      </c>
      <c r="O77" s="35">
        <v>26</v>
      </c>
      <c r="P77" s="35">
        <v>283</v>
      </c>
      <c r="Q77" s="35">
        <v>1312</v>
      </c>
      <c r="R77" s="35">
        <v>1174</v>
      </c>
      <c r="S77" s="35">
        <v>0</v>
      </c>
      <c r="T77" s="35">
        <v>36</v>
      </c>
      <c r="U77" s="35">
        <v>521</v>
      </c>
      <c r="V77" s="35">
        <v>816</v>
      </c>
      <c r="W77" s="35">
        <v>746</v>
      </c>
      <c r="X77" s="35">
        <v>672</v>
      </c>
      <c r="Y77" s="35">
        <v>934</v>
      </c>
      <c r="Z77" s="35">
        <v>803</v>
      </c>
      <c r="AA77" s="35">
        <v>7</v>
      </c>
      <c r="AB77" s="35">
        <v>615</v>
      </c>
      <c r="AC77" s="35">
        <v>676</v>
      </c>
      <c r="AD77" s="35">
        <v>2695</v>
      </c>
      <c r="AE77" s="35">
        <v>700</v>
      </c>
      <c r="AF77" s="35">
        <v>2348</v>
      </c>
      <c r="AG77" s="35">
        <v>14159</v>
      </c>
      <c r="AH77" s="35">
        <v>11671</v>
      </c>
      <c r="AI77" s="35">
        <v>1662</v>
      </c>
      <c r="AJ77" s="35">
        <v>1523</v>
      </c>
      <c r="AK77" s="35">
        <v>10330</v>
      </c>
      <c r="AL77" s="35">
        <v>555</v>
      </c>
      <c r="AM77" s="35">
        <v>4306</v>
      </c>
      <c r="AN77" s="35">
        <v>1671</v>
      </c>
      <c r="AO77" s="35">
        <v>665</v>
      </c>
      <c r="AP77" s="35">
        <v>1008</v>
      </c>
      <c r="AQ77" s="35">
        <v>241</v>
      </c>
      <c r="AR77" s="35">
        <v>565</v>
      </c>
      <c r="AS77" s="35">
        <v>685</v>
      </c>
      <c r="AT77" s="35">
        <v>0</v>
      </c>
      <c r="AU77" s="35"/>
      <c r="AV77" s="35"/>
      <c r="AW77" s="35">
        <v>0</v>
      </c>
      <c r="AX77" s="75">
        <v>64163</v>
      </c>
      <c r="AY77" s="56"/>
      <c r="AZ77" s="38">
        <v>14352</v>
      </c>
      <c r="BA77" s="76">
        <v>20609</v>
      </c>
      <c r="BB77" s="37">
        <v>13991</v>
      </c>
      <c r="BC77" s="74">
        <v>0</v>
      </c>
      <c r="BD77" s="36">
        <v>13991</v>
      </c>
      <c r="BE77" s="77">
        <v>6830</v>
      </c>
      <c r="BF77" s="77">
        <v>0</v>
      </c>
      <c r="BG77" s="36">
        <v>0</v>
      </c>
      <c r="BH77" s="78">
        <v>0</v>
      </c>
      <c r="BI77" s="56"/>
      <c r="BK77" s="74"/>
      <c r="BL77" s="13"/>
    </row>
    <row r="78" spans="1:64" x14ac:dyDescent="0.3">
      <c r="A78" s="5" t="s">
        <v>89</v>
      </c>
      <c r="B78" s="9" t="s">
        <v>127</v>
      </c>
      <c r="C78" s="35">
        <v>218182</v>
      </c>
      <c r="D78" s="35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7">
        <v>9073</v>
      </c>
      <c r="M78" s="35">
        <v>8</v>
      </c>
      <c r="N78" s="35">
        <v>0</v>
      </c>
      <c r="O78" s="35">
        <v>6</v>
      </c>
      <c r="P78" s="35">
        <v>85</v>
      </c>
      <c r="Q78" s="35">
        <v>3145</v>
      </c>
      <c r="R78" s="35">
        <v>454</v>
      </c>
      <c r="S78" s="35">
        <v>0</v>
      </c>
      <c r="T78" s="35">
        <v>101</v>
      </c>
      <c r="U78" s="35">
        <v>251</v>
      </c>
      <c r="V78" s="35">
        <v>85</v>
      </c>
      <c r="W78" s="35">
        <v>98</v>
      </c>
      <c r="X78" s="35">
        <v>40</v>
      </c>
      <c r="Y78" s="35">
        <v>104</v>
      </c>
      <c r="Z78" s="35">
        <v>190</v>
      </c>
      <c r="AA78" s="35">
        <v>5</v>
      </c>
      <c r="AB78" s="35">
        <v>123</v>
      </c>
      <c r="AC78" s="35">
        <v>1454</v>
      </c>
      <c r="AD78" s="35">
        <v>61</v>
      </c>
      <c r="AE78" s="35">
        <v>234</v>
      </c>
      <c r="AF78" s="35">
        <v>1013</v>
      </c>
      <c r="AG78" s="35">
        <v>8802</v>
      </c>
      <c r="AH78" s="35">
        <v>11942</v>
      </c>
      <c r="AI78" s="35">
        <v>2121</v>
      </c>
      <c r="AJ78" s="35">
        <v>3768</v>
      </c>
      <c r="AK78" s="35">
        <v>751</v>
      </c>
      <c r="AL78" s="35">
        <v>3551</v>
      </c>
      <c r="AM78" s="35">
        <v>10987</v>
      </c>
      <c r="AN78" s="35">
        <v>1446</v>
      </c>
      <c r="AO78" s="35">
        <v>1528</v>
      </c>
      <c r="AP78" s="35">
        <v>347</v>
      </c>
      <c r="AQ78" s="35">
        <v>743</v>
      </c>
      <c r="AR78" s="35">
        <v>381</v>
      </c>
      <c r="AS78" s="35">
        <v>405</v>
      </c>
      <c r="AT78" s="35">
        <v>0</v>
      </c>
      <c r="AU78" s="35"/>
      <c r="AV78" s="35"/>
      <c r="AW78" s="35">
        <v>0</v>
      </c>
      <c r="AX78" s="75">
        <v>62509</v>
      </c>
      <c r="AY78" s="56"/>
      <c r="AZ78" s="38">
        <v>0</v>
      </c>
      <c r="BA78" s="76">
        <v>155875</v>
      </c>
      <c r="BB78" s="37">
        <v>155875</v>
      </c>
      <c r="BC78" s="74">
        <v>109956</v>
      </c>
      <c r="BD78" s="36">
        <v>45914</v>
      </c>
      <c r="BE78" s="77">
        <v>0</v>
      </c>
      <c r="BF78" s="77">
        <v>0</v>
      </c>
      <c r="BG78" s="36">
        <v>0</v>
      </c>
      <c r="BH78" s="78">
        <v>0</v>
      </c>
      <c r="BI78" s="56"/>
      <c r="BK78" s="74"/>
      <c r="BL78" s="13"/>
    </row>
    <row r="79" spans="1:64" x14ac:dyDescent="0.3">
      <c r="A79" s="5" t="s">
        <v>90</v>
      </c>
      <c r="B79" s="9" t="s">
        <v>128</v>
      </c>
      <c r="C79" s="35">
        <v>299559</v>
      </c>
      <c r="D79" s="35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7">
        <v>253</v>
      </c>
      <c r="M79" s="35">
        <v>2255</v>
      </c>
      <c r="N79" s="35">
        <v>91</v>
      </c>
      <c r="O79" s="35">
        <v>72</v>
      </c>
      <c r="P79" s="35">
        <v>2766</v>
      </c>
      <c r="Q79" s="35">
        <v>8207</v>
      </c>
      <c r="R79" s="35">
        <v>7721</v>
      </c>
      <c r="S79" s="35">
        <v>0</v>
      </c>
      <c r="T79" s="35">
        <v>174</v>
      </c>
      <c r="U79" s="35">
        <v>3275</v>
      </c>
      <c r="V79" s="35">
        <v>7328</v>
      </c>
      <c r="W79" s="35">
        <v>506</v>
      </c>
      <c r="X79" s="35">
        <v>642</v>
      </c>
      <c r="Y79" s="35">
        <v>1130</v>
      </c>
      <c r="Z79" s="35">
        <v>2303</v>
      </c>
      <c r="AA79" s="35">
        <v>42</v>
      </c>
      <c r="AB79" s="35">
        <v>2584</v>
      </c>
      <c r="AC79" s="35">
        <v>14772</v>
      </c>
      <c r="AD79" s="35">
        <v>3787</v>
      </c>
      <c r="AE79" s="35">
        <v>6400</v>
      </c>
      <c r="AF79" s="35">
        <v>12520</v>
      </c>
      <c r="AG79" s="35">
        <v>12336</v>
      </c>
      <c r="AH79" s="35">
        <v>35395</v>
      </c>
      <c r="AI79" s="35">
        <v>7577</v>
      </c>
      <c r="AJ79" s="35">
        <v>23243</v>
      </c>
      <c r="AK79" s="35">
        <v>13823</v>
      </c>
      <c r="AL79" s="35">
        <v>2016</v>
      </c>
      <c r="AM79" s="35">
        <v>82719</v>
      </c>
      <c r="AN79" s="35">
        <v>20685</v>
      </c>
      <c r="AO79" s="35">
        <v>2263</v>
      </c>
      <c r="AP79" s="35">
        <v>6034</v>
      </c>
      <c r="AQ79" s="35">
        <v>4918</v>
      </c>
      <c r="AR79" s="35">
        <v>4644</v>
      </c>
      <c r="AS79" s="35">
        <v>6261</v>
      </c>
      <c r="AT79" s="35">
        <v>0</v>
      </c>
      <c r="AU79" s="35"/>
      <c r="AV79" s="35"/>
      <c r="AW79" s="35">
        <v>0</v>
      </c>
      <c r="AX79" s="75">
        <v>295418</v>
      </c>
      <c r="AY79" s="56"/>
      <c r="AZ79" s="38">
        <v>133</v>
      </c>
      <c r="BA79" s="76">
        <v>2016</v>
      </c>
      <c r="BB79" s="37">
        <v>1934</v>
      </c>
      <c r="BC79" s="74">
        <v>72</v>
      </c>
      <c r="BD79" s="36">
        <v>1861</v>
      </c>
      <c r="BE79" s="77">
        <v>0</v>
      </c>
      <c r="BF79" s="77">
        <v>79</v>
      </c>
      <c r="BG79" s="36">
        <v>785</v>
      </c>
      <c r="BH79" s="78">
        <v>0</v>
      </c>
      <c r="BI79" s="56"/>
      <c r="BK79" s="74"/>
      <c r="BL79" s="13"/>
    </row>
    <row r="80" spans="1:64" x14ac:dyDescent="0.3">
      <c r="A80" s="5" t="s">
        <v>91</v>
      </c>
      <c r="B80" s="9" t="s">
        <v>129</v>
      </c>
      <c r="C80" s="35">
        <v>117873</v>
      </c>
      <c r="D80" s="35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7">
        <v>330</v>
      </c>
      <c r="M80" s="35">
        <v>7</v>
      </c>
      <c r="N80" s="35">
        <v>440</v>
      </c>
      <c r="O80" s="35">
        <v>82</v>
      </c>
      <c r="P80" s="35">
        <v>995</v>
      </c>
      <c r="Q80" s="35">
        <v>999</v>
      </c>
      <c r="R80" s="35">
        <v>722</v>
      </c>
      <c r="S80" s="35">
        <v>0</v>
      </c>
      <c r="T80" s="35">
        <v>31</v>
      </c>
      <c r="U80" s="35">
        <v>499</v>
      </c>
      <c r="V80" s="35">
        <v>456</v>
      </c>
      <c r="W80" s="35">
        <v>224</v>
      </c>
      <c r="X80" s="35">
        <v>121</v>
      </c>
      <c r="Y80" s="35">
        <v>6104</v>
      </c>
      <c r="Z80" s="35">
        <v>341</v>
      </c>
      <c r="AA80" s="35">
        <v>2</v>
      </c>
      <c r="AB80" s="35">
        <v>976</v>
      </c>
      <c r="AC80" s="35">
        <v>583</v>
      </c>
      <c r="AD80" s="35">
        <v>2941</v>
      </c>
      <c r="AE80" s="35">
        <v>1265</v>
      </c>
      <c r="AF80" s="35">
        <v>9980</v>
      </c>
      <c r="AG80" s="35">
        <v>4234</v>
      </c>
      <c r="AH80" s="35">
        <v>13617</v>
      </c>
      <c r="AI80" s="35">
        <v>2022</v>
      </c>
      <c r="AJ80" s="35">
        <v>4224</v>
      </c>
      <c r="AK80" s="35">
        <v>5034</v>
      </c>
      <c r="AL80" s="35">
        <v>873</v>
      </c>
      <c r="AM80" s="35">
        <v>23625</v>
      </c>
      <c r="AN80" s="35">
        <v>3153</v>
      </c>
      <c r="AO80" s="35">
        <v>31695</v>
      </c>
      <c r="AP80" s="35">
        <v>6073</v>
      </c>
      <c r="AQ80" s="35">
        <v>2967</v>
      </c>
      <c r="AR80" s="35">
        <v>2479</v>
      </c>
      <c r="AS80" s="35">
        <v>329</v>
      </c>
      <c r="AT80" s="35">
        <v>0</v>
      </c>
      <c r="AU80" s="35"/>
      <c r="AV80" s="35"/>
      <c r="AW80" s="35">
        <v>0</v>
      </c>
      <c r="AX80" s="75">
        <v>106957</v>
      </c>
      <c r="AY80" s="56"/>
      <c r="AZ80" s="38">
        <v>0</v>
      </c>
      <c r="BA80" s="76">
        <v>9842</v>
      </c>
      <c r="BB80" s="37">
        <v>9360</v>
      </c>
      <c r="BC80" s="74">
        <v>0</v>
      </c>
      <c r="BD80" s="36">
        <v>9360</v>
      </c>
      <c r="BE80" s="77">
        <v>476</v>
      </c>
      <c r="BF80" s="77">
        <v>0</v>
      </c>
      <c r="BG80" s="36">
        <v>16</v>
      </c>
      <c r="BH80" s="78">
        <v>960</v>
      </c>
      <c r="BI80" s="56"/>
      <c r="BK80" s="74"/>
      <c r="BL80" s="13"/>
    </row>
    <row r="81" spans="1:64" x14ac:dyDescent="0.3">
      <c r="A81" s="5" t="s">
        <v>92</v>
      </c>
      <c r="B81" s="9" t="s">
        <v>130</v>
      </c>
      <c r="C81" s="35">
        <v>179621</v>
      </c>
      <c r="D81" s="35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7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/>
      <c r="AV81" s="35"/>
      <c r="AW81" s="35">
        <v>0</v>
      </c>
      <c r="AX81" s="75">
        <v>0</v>
      </c>
      <c r="AY81" s="56"/>
      <c r="AZ81" s="38">
        <v>0</v>
      </c>
      <c r="BA81" s="76">
        <v>179621</v>
      </c>
      <c r="BB81" s="37">
        <v>4026</v>
      </c>
      <c r="BC81" s="74">
        <v>0</v>
      </c>
      <c r="BD81" s="36">
        <v>4026</v>
      </c>
      <c r="BE81" s="77">
        <v>175613</v>
      </c>
      <c r="BF81" s="77">
        <v>0</v>
      </c>
      <c r="BG81" s="36">
        <v>0</v>
      </c>
      <c r="BH81" s="78">
        <v>0</v>
      </c>
      <c r="BI81" s="56"/>
      <c r="BK81" s="74"/>
      <c r="BL81" s="13"/>
    </row>
    <row r="82" spans="1:64" x14ac:dyDescent="0.3">
      <c r="A82" s="5" t="s">
        <v>93</v>
      </c>
      <c r="B82" s="9" t="s">
        <v>131</v>
      </c>
      <c r="C82" s="35">
        <v>187289</v>
      </c>
      <c r="D82" s="35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7">
        <v>0</v>
      </c>
      <c r="M82" s="35">
        <v>0</v>
      </c>
      <c r="N82" s="35">
        <v>1</v>
      </c>
      <c r="O82" s="35">
        <v>0</v>
      </c>
      <c r="P82" s="35">
        <v>13</v>
      </c>
      <c r="Q82" s="35">
        <v>9</v>
      </c>
      <c r="R82" s="35">
        <v>17</v>
      </c>
      <c r="S82" s="35">
        <v>0</v>
      </c>
      <c r="T82" s="35">
        <v>0</v>
      </c>
      <c r="U82" s="35">
        <v>16</v>
      </c>
      <c r="V82" s="35">
        <v>5</v>
      </c>
      <c r="W82" s="35">
        <v>0</v>
      </c>
      <c r="X82" s="35">
        <v>0</v>
      </c>
      <c r="Y82" s="35">
        <v>7</v>
      </c>
      <c r="Z82" s="35">
        <v>10</v>
      </c>
      <c r="AA82" s="35">
        <v>1</v>
      </c>
      <c r="AB82" s="35">
        <v>0</v>
      </c>
      <c r="AC82" s="35">
        <v>12</v>
      </c>
      <c r="AD82" s="35">
        <v>53</v>
      </c>
      <c r="AE82" s="35">
        <v>44</v>
      </c>
      <c r="AF82" s="35">
        <v>13</v>
      </c>
      <c r="AG82" s="35">
        <v>32</v>
      </c>
      <c r="AH82" s="35">
        <v>139</v>
      </c>
      <c r="AI82" s="35">
        <v>114</v>
      </c>
      <c r="AJ82" s="35">
        <v>95</v>
      </c>
      <c r="AK82" s="35">
        <v>122</v>
      </c>
      <c r="AL82" s="35">
        <v>0</v>
      </c>
      <c r="AM82" s="35">
        <v>334</v>
      </c>
      <c r="AN82" s="35">
        <v>42</v>
      </c>
      <c r="AO82" s="35">
        <v>4477</v>
      </c>
      <c r="AP82" s="35">
        <v>685</v>
      </c>
      <c r="AQ82" s="35">
        <v>813</v>
      </c>
      <c r="AR82" s="35">
        <v>11</v>
      </c>
      <c r="AS82" s="35">
        <v>2</v>
      </c>
      <c r="AT82" s="35">
        <v>0</v>
      </c>
      <c r="AU82" s="35"/>
      <c r="AV82" s="35"/>
      <c r="AW82" s="35">
        <v>0</v>
      </c>
      <c r="AX82" s="75">
        <v>4241</v>
      </c>
      <c r="AY82" s="56"/>
      <c r="AZ82" s="38">
        <v>302</v>
      </c>
      <c r="BA82" s="76">
        <v>182741</v>
      </c>
      <c r="BB82" s="37">
        <v>58785</v>
      </c>
      <c r="BC82" s="74">
        <v>9507</v>
      </c>
      <c r="BD82" s="36">
        <v>49278</v>
      </c>
      <c r="BE82" s="77">
        <v>118823</v>
      </c>
      <c r="BF82" s="77">
        <v>5134</v>
      </c>
      <c r="BG82" s="36">
        <v>0</v>
      </c>
      <c r="BH82" s="78">
        <v>0</v>
      </c>
      <c r="BI82" s="56"/>
      <c r="BK82" s="74"/>
      <c r="BL82" s="13"/>
    </row>
    <row r="83" spans="1:64" x14ac:dyDescent="0.3">
      <c r="A83" s="5" t="s">
        <v>94</v>
      </c>
      <c r="B83" s="9" t="s">
        <v>132</v>
      </c>
      <c r="C83" s="35">
        <v>90001</v>
      </c>
      <c r="D83" s="35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7">
        <v>0</v>
      </c>
      <c r="M83" s="35">
        <v>0</v>
      </c>
      <c r="N83" s="35">
        <v>0</v>
      </c>
      <c r="O83" s="35">
        <v>0</v>
      </c>
      <c r="P83" s="35">
        <v>0</v>
      </c>
      <c r="Q83" s="35">
        <v>17</v>
      </c>
      <c r="R83" s="35">
        <v>32</v>
      </c>
      <c r="S83" s="35">
        <v>0</v>
      </c>
      <c r="T83" s="35">
        <v>0</v>
      </c>
      <c r="U83" s="35">
        <v>85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66</v>
      </c>
      <c r="AK83" s="35">
        <v>0</v>
      </c>
      <c r="AL83" s="35">
        <v>0</v>
      </c>
      <c r="AM83" s="35">
        <v>0</v>
      </c>
      <c r="AN83" s="35">
        <v>0</v>
      </c>
      <c r="AO83" s="35">
        <v>2</v>
      </c>
      <c r="AP83" s="35">
        <v>0</v>
      </c>
      <c r="AQ83" s="35">
        <v>124</v>
      </c>
      <c r="AR83" s="35">
        <v>0</v>
      </c>
      <c r="AS83" s="35">
        <v>0</v>
      </c>
      <c r="AT83" s="35">
        <v>0</v>
      </c>
      <c r="AU83" s="35"/>
      <c r="AV83" s="35"/>
      <c r="AW83" s="35">
        <v>0</v>
      </c>
      <c r="AX83" s="75">
        <v>317</v>
      </c>
      <c r="AY83" s="56"/>
      <c r="AZ83" s="38">
        <v>0</v>
      </c>
      <c r="BA83" s="76">
        <v>89686</v>
      </c>
      <c r="BB83" s="37">
        <v>63641</v>
      </c>
      <c r="BC83" s="74">
        <v>2445</v>
      </c>
      <c r="BD83" s="36">
        <v>61197</v>
      </c>
      <c r="BE83" s="77">
        <v>20318</v>
      </c>
      <c r="BF83" s="77">
        <v>5671</v>
      </c>
      <c r="BG83" s="36">
        <v>0</v>
      </c>
      <c r="BH83" s="78">
        <v>0</v>
      </c>
      <c r="BI83" s="56"/>
      <c r="BK83" s="74"/>
      <c r="BL83" s="13"/>
    </row>
    <row r="84" spans="1:64" x14ac:dyDescent="0.3">
      <c r="A84" s="5" t="s">
        <v>95</v>
      </c>
      <c r="B84" s="9" t="s">
        <v>133</v>
      </c>
      <c r="C84" s="35">
        <v>19199</v>
      </c>
      <c r="D84" s="35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7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208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52</v>
      </c>
      <c r="AQ84" s="35">
        <v>0</v>
      </c>
      <c r="AR84" s="35">
        <v>0</v>
      </c>
      <c r="AS84" s="35">
        <v>74</v>
      </c>
      <c r="AT84" s="35">
        <v>0</v>
      </c>
      <c r="AU84" s="35"/>
      <c r="AV84" s="35"/>
      <c r="AW84" s="35">
        <v>0</v>
      </c>
      <c r="AX84" s="75">
        <v>332</v>
      </c>
      <c r="AY84" s="56"/>
      <c r="AZ84" s="38">
        <v>58</v>
      </c>
      <c r="BA84" s="76">
        <v>18812</v>
      </c>
      <c r="BB84" s="37">
        <v>18412</v>
      </c>
      <c r="BC84" s="74">
        <v>0</v>
      </c>
      <c r="BD84" s="36">
        <v>18412</v>
      </c>
      <c r="BE84" s="77">
        <v>0</v>
      </c>
      <c r="BF84" s="77">
        <v>409</v>
      </c>
      <c r="BG84" s="36">
        <v>0</v>
      </c>
      <c r="BH84" s="78">
        <v>0</v>
      </c>
      <c r="BI84" s="56"/>
      <c r="BK84" s="74"/>
      <c r="BL84" s="13"/>
    </row>
    <row r="85" spans="1:64" x14ac:dyDescent="0.3">
      <c r="A85" s="5" t="s">
        <v>96</v>
      </c>
      <c r="B85" s="9" t="s">
        <v>134</v>
      </c>
      <c r="C85" s="35">
        <v>88083</v>
      </c>
      <c r="D85" s="35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7">
        <v>0</v>
      </c>
      <c r="M85" s="35">
        <v>0</v>
      </c>
      <c r="N85" s="35">
        <v>0</v>
      </c>
      <c r="O85" s="35">
        <v>0</v>
      </c>
      <c r="P85" s="35">
        <v>16</v>
      </c>
      <c r="Q85" s="35">
        <v>31</v>
      </c>
      <c r="R85" s="35">
        <v>487</v>
      </c>
      <c r="S85" s="35">
        <v>3</v>
      </c>
      <c r="T85" s="35">
        <v>10</v>
      </c>
      <c r="U85" s="35">
        <v>295</v>
      </c>
      <c r="V85" s="35">
        <v>279</v>
      </c>
      <c r="W85" s="35">
        <v>0</v>
      </c>
      <c r="X85" s="35">
        <v>1</v>
      </c>
      <c r="Y85" s="35">
        <v>26</v>
      </c>
      <c r="Z85" s="35">
        <v>36</v>
      </c>
      <c r="AA85" s="35">
        <v>2</v>
      </c>
      <c r="AB85" s="35">
        <v>27</v>
      </c>
      <c r="AC85" s="35">
        <v>10</v>
      </c>
      <c r="AD85" s="35">
        <v>24</v>
      </c>
      <c r="AE85" s="35">
        <v>23</v>
      </c>
      <c r="AF85" s="35">
        <v>10</v>
      </c>
      <c r="AG85" s="35">
        <v>51</v>
      </c>
      <c r="AH85" s="35">
        <v>71</v>
      </c>
      <c r="AI85" s="35">
        <v>1190</v>
      </c>
      <c r="AJ85" s="35">
        <v>28</v>
      </c>
      <c r="AK85" s="35">
        <v>912</v>
      </c>
      <c r="AL85" s="35">
        <v>9</v>
      </c>
      <c r="AM85" s="35">
        <v>16</v>
      </c>
      <c r="AN85" s="35">
        <v>32</v>
      </c>
      <c r="AO85" s="35">
        <v>24</v>
      </c>
      <c r="AP85" s="35">
        <v>1</v>
      </c>
      <c r="AQ85" s="35">
        <v>2</v>
      </c>
      <c r="AR85" s="35">
        <v>263</v>
      </c>
      <c r="AS85" s="35">
        <v>1273</v>
      </c>
      <c r="AT85" s="35">
        <v>0</v>
      </c>
      <c r="AU85" s="35"/>
      <c r="AV85" s="35"/>
      <c r="AW85" s="35">
        <v>0</v>
      </c>
      <c r="AX85" s="75">
        <v>4611</v>
      </c>
      <c r="AY85" s="56"/>
      <c r="AZ85" s="38">
        <v>0</v>
      </c>
      <c r="BA85" s="76">
        <v>83476</v>
      </c>
      <c r="BB85" s="37">
        <v>46016</v>
      </c>
      <c r="BC85" s="74">
        <v>0</v>
      </c>
      <c r="BD85" s="36">
        <v>46016</v>
      </c>
      <c r="BE85" s="77">
        <v>0</v>
      </c>
      <c r="BF85" s="77">
        <v>37429</v>
      </c>
      <c r="BG85" s="36">
        <v>0</v>
      </c>
      <c r="BH85" s="78">
        <v>0</v>
      </c>
      <c r="BI85" s="56"/>
      <c r="BK85" s="74"/>
      <c r="BL85" s="13"/>
    </row>
    <row r="86" spans="1:64" x14ac:dyDescent="0.3">
      <c r="A86" s="5" t="s">
        <v>97</v>
      </c>
      <c r="B86" s="9" t="s">
        <v>135</v>
      </c>
      <c r="C86" s="35">
        <v>5797</v>
      </c>
      <c r="D86" s="35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7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/>
      <c r="AV86" s="35"/>
      <c r="AW86" s="35">
        <v>0</v>
      </c>
      <c r="AX86" s="75">
        <v>0</v>
      </c>
      <c r="AY86" s="56"/>
      <c r="AZ86" s="38">
        <v>0</v>
      </c>
      <c r="BA86" s="76">
        <v>5797</v>
      </c>
      <c r="BB86" s="37">
        <v>5797</v>
      </c>
      <c r="BC86" s="74">
        <v>5797</v>
      </c>
      <c r="BD86" s="36">
        <v>0</v>
      </c>
      <c r="BE86" s="77">
        <v>0</v>
      </c>
      <c r="BF86" s="77">
        <v>0</v>
      </c>
      <c r="BG86" s="36">
        <v>0</v>
      </c>
      <c r="BH86" s="78">
        <v>0</v>
      </c>
      <c r="BI86" s="56"/>
      <c r="BK86" s="74"/>
      <c r="BL86" s="13"/>
    </row>
    <row r="87" spans="1:64" x14ac:dyDescent="0.3">
      <c r="A87" s="5" t="s">
        <v>98</v>
      </c>
      <c r="B87" s="9" t="s">
        <v>136</v>
      </c>
      <c r="C87" s="35">
        <v>0</v>
      </c>
      <c r="D87" s="35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7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/>
      <c r="AV87" s="35"/>
      <c r="AW87" s="35">
        <v>0</v>
      </c>
      <c r="AX87" s="75">
        <v>0</v>
      </c>
      <c r="AY87" s="56"/>
      <c r="AZ87" s="38">
        <v>0</v>
      </c>
      <c r="BA87" s="76">
        <v>0</v>
      </c>
      <c r="BB87" s="37">
        <v>0</v>
      </c>
      <c r="BC87" s="74">
        <v>0</v>
      </c>
      <c r="BD87" s="36">
        <v>0</v>
      </c>
      <c r="BE87" s="77">
        <v>0</v>
      </c>
      <c r="BF87" s="77">
        <v>0</v>
      </c>
      <c r="BG87" s="36">
        <v>0</v>
      </c>
      <c r="BH87" s="78">
        <v>0</v>
      </c>
      <c r="BI87" s="56"/>
      <c r="BK87" s="74"/>
      <c r="BL87" s="13"/>
    </row>
    <row r="88" spans="1:64" x14ac:dyDescent="0.3">
      <c r="A88" s="5" t="s">
        <v>99</v>
      </c>
      <c r="B88" s="9" t="s">
        <v>51</v>
      </c>
      <c r="C88" s="35">
        <v>23650</v>
      </c>
      <c r="D88" s="35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7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/>
      <c r="AV88" s="35"/>
      <c r="AW88" s="35">
        <v>0</v>
      </c>
      <c r="AX88" s="75">
        <v>0</v>
      </c>
      <c r="AY88" s="56"/>
      <c r="AZ88" s="38">
        <v>34534</v>
      </c>
      <c r="BA88" s="76">
        <v>-11093</v>
      </c>
      <c r="BB88" s="37">
        <v>-11093</v>
      </c>
      <c r="BC88" s="74">
        <v>0</v>
      </c>
      <c r="BD88" s="36">
        <v>-11093</v>
      </c>
      <c r="BE88" s="77">
        <v>0</v>
      </c>
      <c r="BF88" s="77">
        <v>0</v>
      </c>
      <c r="BG88" s="36">
        <v>0</v>
      </c>
      <c r="BH88" s="78">
        <v>0</v>
      </c>
      <c r="BI88" s="56"/>
      <c r="BK88" s="74"/>
      <c r="BL88" s="13"/>
    </row>
    <row r="89" spans="1:64" ht="12" thickBot="1" x14ac:dyDescent="0.35">
      <c r="A89" s="5" t="s">
        <v>100</v>
      </c>
      <c r="B89" s="9" t="s">
        <v>137</v>
      </c>
      <c r="C89" s="35">
        <v>0</v>
      </c>
      <c r="D89" s="35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7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/>
      <c r="AV89" s="35"/>
      <c r="AW89" s="35">
        <v>0</v>
      </c>
      <c r="AX89" s="75">
        <v>0</v>
      </c>
      <c r="AY89" s="56"/>
      <c r="AZ89" s="38">
        <v>0</v>
      </c>
      <c r="BA89" s="76">
        <v>0</v>
      </c>
      <c r="BB89" s="37">
        <v>0</v>
      </c>
      <c r="BC89" s="74">
        <v>0</v>
      </c>
      <c r="BD89" s="36">
        <v>0</v>
      </c>
      <c r="BE89" s="77">
        <v>0</v>
      </c>
      <c r="BF89" s="77">
        <v>0</v>
      </c>
      <c r="BG89" s="36">
        <v>0</v>
      </c>
      <c r="BH89" s="78">
        <v>0</v>
      </c>
      <c r="BI89" s="56"/>
      <c r="BK89" s="74"/>
      <c r="BL89" s="13"/>
    </row>
    <row r="90" spans="1:64" ht="12.5" thickTop="1" thickBot="1" x14ac:dyDescent="0.35">
      <c r="B90" s="79" t="s">
        <v>156</v>
      </c>
      <c r="C90" s="43">
        <v>6238964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4">
        <v>0</v>
      </c>
      <c r="L90" s="45">
        <v>156244</v>
      </c>
      <c r="M90" s="45">
        <v>58431</v>
      </c>
      <c r="N90" s="45">
        <v>3466</v>
      </c>
      <c r="O90" s="45">
        <v>2827</v>
      </c>
      <c r="P90" s="45">
        <v>18183</v>
      </c>
      <c r="Q90" s="45">
        <v>319417</v>
      </c>
      <c r="R90" s="45">
        <v>70547</v>
      </c>
      <c r="S90" s="45">
        <v>22</v>
      </c>
      <c r="T90" s="45">
        <v>37092</v>
      </c>
      <c r="U90" s="45">
        <v>68836</v>
      </c>
      <c r="V90" s="45">
        <v>103523</v>
      </c>
      <c r="W90" s="45">
        <v>5171</v>
      </c>
      <c r="X90" s="45">
        <v>27724</v>
      </c>
      <c r="Y90" s="45">
        <v>115253</v>
      </c>
      <c r="Z90" s="45">
        <v>42742</v>
      </c>
      <c r="AA90" s="45">
        <v>10805</v>
      </c>
      <c r="AB90" s="45">
        <v>42254</v>
      </c>
      <c r="AC90" s="45">
        <v>50225</v>
      </c>
      <c r="AD90" s="45">
        <v>74687</v>
      </c>
      <c r="AE90" s="45">
        <v>24255</v>
      </c>
      <c r="AF90" s="45">
        <v>164527</v>
      </c>
      <c r="AG90" s="45">
        <v>138355</v>
      </c>
      <c r="AH90" s="45">
        <v>238468</v>
      </c>
      <c r="AI90" s="45">
        <v>291788</v>
      </c>
      <c r="AJ90" s="45">
        <v>82882</v>
      </c>
      <c r="AK90" s="45">
        <v>45140</v>
      </c>
      <c r="AL90" s="45">
        <v>14428</v>
      </c>
      <c r="AM90" s="45">
        <v>223286</v>
      </c>
      <c r="AN90" s="45">
        <v>49957</v>
      </c>
      <c r="AO90" s="45">
        <v>72632</v>
      </c>
      <c r="AP90" s="45">
        <v>55396</v>
      </c>
      <c r="AQ90" s="45">
        <v>46053</v>
      </c>
      <c r="AR90" s="45">
        <v>14739</v>
      </c>
      <c r="AS90" s="45">
        <v>44077</v>
      </c>
      <c r="AT90" s="45">
        <v>0</v>
      </c>
      <c r="AU90" s="45"/>
      <c r="AV90" s="45"/>
      <c r="AW90" s="45">
        <v>0</v>
      </c>
      <c r="AX90" s="45">
        <v>2715543</v>
      </c>
      <c r="AY90" s="79">
        <v>0</v>
      </c>
      <c r="AZ90" s="80">
        <v>682785</v>
      </c>
      <c r="BA90" s="80">
        <v>2425100</v>
      </c>
      <c r="BB90" s="45">
        <v>2057154</v>
      </c>
      <c r="BC90" s="45">
        <v>328509</v>
      </c>
      <c r="BD90" s="81">
        <v>1728195</v>
      </c>
      <c r="BE90" s="81">
        <v>319093</v>
      </c>
      <c r="BF90" s="81">
        <v>48640</v>
      </c>
      <c r="BG90" s="45">
        <v>453398</v>
      </c>
      <c r="BH90" s="45">
        <v>-30754</v>
      </c>
      <c r="BI90" s="82">
        <v>0</v>
      </c>
      <c r="BK90" s="74"/>
      <c r="BL90" s="13"/>
    </row>
    <row r="91" spans="1:64" ht="12" thickTop="1" x14ac:dyDescent="0.3">
      <c r="B91" s="83" t="s">
        <v>157</v>
      </c>
      <c r="C91" s="84">
        <v>0</v>
      </c>
      <c r="D91" s="85">
        <v>0</v>
      </c>
      <c r="E91" s="85">
        <v>0</v>
      </c>
      <c r="F91" s="85">
        <v>113339</v>
      </c>
      <c r="G91" s="85">
        <v>-2223</v>
      </c>
      <c r="H91" s="85">
        <v>22656</v>
      </c>
      <c r="I91" s="85">
        <v>1085</v>
      </c>
      <c r="J91" s="85">
        <v>63815</v>
      </c>
      <c r="K91" s="85">
        <v>0</v>
      </c>
      <c r="L91" s="84">
        <v>421876</v>
      </c>
      <c r="M91" s="86">
        <v>67580</v>
      </c>
      <c r="N91" s="86">
        <v>34282</v>
      </c>
      <c r="O91" s="86">
        <v>28046</v>
      </c>
      <c r="P91" s="86">
        <v>66192</v>
      </c>
      <c r="Q91" s="86">
        <v>112211</v>
      </c>
      <c r="R91" s="86">
        <v>31936</v>
      </c>
      <c r="S91" s="86">
        <v>95</v>
      </c>
      <c r="T91" s="86">
        <v>43701</v>
      </c>
      <c r="U91" s="86">
        <v>33674</v>
      </c>
      <c r="V91" s="86">
        <v>31696</v>
      </c>
      <c r="W91" s="86">
        <v>5607</v>
      </c>
      <c r="X91" s="86">
        <v>1519</v>
      </c>
      <c r="Y91" s="86">
        <v>22681</v>
      </c>
      <c r="Z91" s="86">
        <v>4877</v>
      </c>
      <c r="AA91" s="86">
        <v>4965</v>
      </c>
      <c r="AB91" s="86">
        <v>24274</v>
      </c>
      <c r="AC91" s="86">
        <v>16893</v>
      </c>
      <c r="AD91" s="86">
        <v>39976</v>
      </c>
      <c r="AE91" s="86">
        <v>45652</v>
      </c>
      <c r="AF91" s="86">
        <v>75742</v>
      </c>
      <c r="AG91" s="86">
        <v>227736</v>
      </c>
      <c r="AH91" s="86">
        <v>105676</v>
      </c>
      <c r="AI91" s="86">
        <v>62801</v>
      </c>
      <c r="AJ91" s="86">
        <v>166247</v>
      </c>
      <c r="AK91" s="86">
        <v>38622</v>
      </c>
      <c r="AL91" s="86">
        <v>198916</v>
      </c>
      <c r="AM91" s="86">
        <v>79311</v>
      </c>
      <c r="AN91" s="86">
        <v>58801</v>
      </c>
      <c r="AO91" s="86">
        <v>105079</v>
      </c>
      <c r="AP91" s="86">
        <v>129772</v>
      </c>
      <c r="AQ91" s="86">
        <v>45026</v>
      </c>
      <c r="AR91" s="86">
        <v>4532</v>
      </c>
      <c r="AS91" s="86">
        <v>39297</v>
      </c>
      <c r="AT91" s="86">
        <v>5797</v>
      </c>
      <c r="AU91" s="86"/>
      <c r="AV91" s="86"/>
      <c r="AW91" s="86">
        <v>0</v>
      </c>
      <c r="AX91" s="87">
        <v>2358792</v>
      </c>
      <c r="AY91" s="87">
        <v>2565611</v>
      </c>
      <c r="BK91" s="74"/>
      <c r="BL91" s="13"/>
    </row>
    <row r="92" spans="1:64" ht="12" thickBot="1" x14ac:dyDescent="0.35">
      <c r="B92" s="83" t="s">
        <v>158</v>
      </c>
      <c r="C92" s="37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7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/>
      <c r="AV92" s="35"/>
      <c r="AW92" s="35">
        <v>0</v>
      </c>
      <c r="AX92" s="38">
        <v>0</v>
      </c>
      <c r="AY92" s="38">
        <v>0</v>
      </c>
      <c r="BK92" s="13"/>
      <c r="BL92" s="13"/>
    </row>
    <row r="93" spans="1:64" ht="12" thickTop="1" x14ac:dyDescent="0.3">
      <c r="B93" s="83" t="s">
        <v>159</v>
      </c>
      <c r="C93" s="37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7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/>
      <c r="AV93" s="35"/>
      <c r="AW93" s="35">
        <v>0</v>
      </c>
      <c r="AX93" s="38">
        <v>0</v>
      </c>
      <c r="AY93" s="38">
        <v>0</v>
      </c>
      <c r="BA93" s="88" t="s">
        <v>160</v>
      </c>
      <c r="BB93" s="89"/>
      <c r="BC93" s="89"/>
      <c r="BD93" s="89"/>
      <c r="BE93" s="90">
        <v>2358792</v>
      </c>
      <c r="BG93" s="88" t="s">
        <v>161</v>
      </c>
      <c r="BH93" s="89"/>
      <c r="BI93" s="89"/>
      <c r="BJ93" s="89"/>
      <c r="BK93" s="90">
        <v>2425100</v>
      </c>
      <c r="BL93" s="74"/>
    </row>
    <row r="94" spans="1:64" x14ac:dyDescent="0.3">
      <c r="B94" s="83" t="s">
        <v>162</v>
      </c>
      <c r="C94" s="37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7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/>
      <c r="AV94" s="35"/>
      <c r="AW94" s="35">
        <v>0</v>
      </c>
      <c r="AX94" s="38">
        <v>0</v>
      </c>
      <c r="AY94" s="38">
        <v>0</v>
      </c>
      <c r="BA94" s="91" t="s">
        <v>163</v>
      </c>
      <c r="BE94" s="76">
        <v>63815</v>
      </c>
      <c r="BG94" s="91" t="s">
        <v>164</v>
      </c>
      <c r="BK94" s="76">
        <v>453398</v>
      </c>
      <c r="BL94" s="74"/>
    </row>
    <row r="95" spans="1:64" s="47" customFormat="1" ht="11.25" customHeight="1" x14ac:dyDescent="0.3">
      <c r="B95" s="83" t="s">
        <v>165</v>
      </c>
      <c r="C95" s="92">
        <v>0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  <c r="L95" s="37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  <c r="AD95" s="94">
        <v>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4">
        <v>0</v>
      </c>
      <c r="AN95" s="94">
        <v>0</v>
      </c>
      <c r="AO95" s="94">
        <v>0</v>
      </c>
      <c r="AP95" s="94">
        <v>0</v>
      </c>
      <c r="AQ95" s="94">
        <v>0</v>
      </c>
      <c r="AR95" s="94">
        <v>0</v>
      </c>
      <c r="AS95" s="94">
        <v>0</v>
      </c>
      <c r="AT95" s="94">
        <v>0</v>
      </c>
      <c r="AU95" s="94"/>
      <c r="AV95" s="94"/>
      <c r="AW95" s="94">
        <v>0</v>
      </c>
      <c r="AX95" s="38">
        <v>0</v>
      </c>
      <c r="AY95" s="38">
        <v>0</v>
      </c>
      <c r="AZ95" s="13"/>
      <c r="BA95" s="91" t="s">
        <v>166</v>
      </c>
      <c r="BE95" s="95">
        <v>1085</v>
      </c>
      <c r="BG95" s="91" t="s">
        <v>167</v>
      </c>
      <c r="BH95" s="13"/>
      <c r="BI95" s="13"/>
      <c r="BJ95" s="13"/>
      <c r="BK95" s="76">
        <v>-30754</v>
      </c>
      <c r="BL95" s="74"/>
    </row>
    <row r="96" spans="1:64" x14ac:dyDescent="0.3">
      <c r="B96" s="83" t="s">
        <v>168</v>
      </c>
      <c r="C96" s="37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7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/>
      <c r="AV96" s="35"/>
      <c r="AW96" s="35">
        <v>0</v>
      </c>
      <c r="AX96" s="38">
        <v>0</v>
      </c>
      <c r="AY96" s="38">
        <v>0</v>
      </c>
      <c r="BA96" s="91" t="s">
        <v>169</v>
      </c>
      <c r="BE96" s="76">
        <v>135837</v>
      </c>
      <c r="BG96" s="91" t="s">
        <v>170</v>
      </c>
      <c r="BK96" s="76">
        <v>0</v>
      </c>
      <c r="BL96" s="74"/>
    </row>
    <row r="97" spans="2:64" x14ac:dyDescent="0.3">
      <c r="B97" s="83" t="s">
        <v>171</v>
      </c>
      <c r="C97" s="37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7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/>
      <c r="AV97" s="35"/>
      <c r="AW97" s="35">
        <v>0</v>
      </c>
      <c r="AX97" s="38">
        <v>0</v>
      </c>
      <c r="AY97" s="38">
        <v>0</v>
      </c>
      <c r="BA97" s="91" t="s">
        <v>172</v>
      </c>
      <c r="BE97" s="76">
        <v>-2223</v>
      </c>
      <c r="BG97" s="91" t="s">
        <v>173</v>
      </c>
      <c r="BK97" s="76">
        <v>682785</v>
      </c>
      <c r="BL97" s="74"/>
    </row>
    <row r="98" spans="2:64" ht="12" thickBot="1" x14ac:dyDescent="0.35">
      <c r="B98" s="83" t="s">
        <v>174</v>
      </c>
      <c r="C98" s="96">
        <v>0</v>
      </c>
      <c r="D98" s="97">
        <v>0</v>
      </c>
      <c r="E98" s="97">
        <v>0</v>
      </c>
      <c r="F98" s="97">
        <v>0</v>
      </c>
      <c r="G98" s="97">
        <v>0</v>
      </c>
      <c r="H98" s="97">
        <v>0</v>
      </c>
      <c r="I98" s="97">
        <v>0</v>
      </c>
      <c r="J98" s="97">
        <v>0</v>
      </c>
      <c r="K98" s="97">
        <v>0</v>
      </c>
      <c r="L98" s="98">
        <v>399810</v>
      </c>
      <c r="M98" s="99">
        <v>67580</v>
      </c>
      <c r="N98" s="99">
        <v>34282</v>
      </c>
      <c r="O98" s="99">
        <v>28046</v>
      </c>
      <c r="P98" s="99">
        <v>66192</v>
      </c>
      <c r="Q98" s="99">
        <v>133947</v>
      </c>
      <c r="R98" s="99">
        <v>31936</v>
      </c>
      <c r="S98" s="99">
        <v>95</v>
      </c>
      <c r="T98" s="99">
        <v>43701</v>
      </c>
      <c r="U98" s="99">
        <v>33674</v>
      </c>
      <c r="V98" s="99">
        <v>31696</v>
      </c>
      <c r="W98" s="99">
        <v>5607</v>
      </c>
      <c r="X98" s="99">
        <v>1519</v>
      </c>
      <c r="Y98" s="99">
        <v>22681</v>
      </c>
      <c r="Z98" s="99">
        <v>4877</v>
      </c>
      <c r="AA98" s="99">
        <v>4965</v>
      </c>
      <c r="AB98" s="99">
        <v>24274</v>
      </c>
      <c r="AC98" s="99">
        <v>16893</v>
      </c>
      <c r="AD98" s="99">
        <v>39976</v>
      </c>
      <c r="AE98" s="99">
        <v>45652</v>
      </c>
      <c r="AF98" s="99">
        <v>75742</v>
      </c>
      <c r="AG98" s="99">
        <v>227736</v>
      </c>
      <c r="AH98" s="99">
        <v>105676</v>
      </c>
      <c r="AI98" s="99">
        <v>62801</v>
      </c>
      <c r="AJ98" s="99">
        <v>166247</v>
      </c>
      <c r="AK98" s="99">
        <v>38622</v>
      </c>
      <c r="AL98" s="99">
        <v>198916</v>
      </c>
      <c r="AM98" s="99">
        <v>79311</v>
      </c>
      <c r="AN98" s="99">
        <v>58801</v>
      </c>
      <c r="AO98" s="99">
        <v>105079</v>
      </c>
      <c r="AP98" s="99">
        <v>129772</v>
      </c>
      <c r="AQ98" s="99">
        <v>45026</v>
      </c>
      <c r="AR98" s="99">
        <v>4533</v>
      </c>
      <c r="AS98" s="99">
        <v>39297</v>
      </c>
      <c r="AT98" s="99">
        <v>5797</v>
      </c>
      <c r="AU98" s="99"/>
      <c r="AV98" s="99"/>
      <c r="AW98" s="99">
        <v>0</v>
      </c>
      <c r="AX98" s="100">
        <v>2352136</v>
      </c>
      <c r="AY98" s="100">
        <v>2352136</v>
      </c>
      <c r="BA98" s="91"/>
      <c r="BE98" s="76">
        <v>0</v>
      </c>
      <c r="BG98" s="91" t="s">
        <v>175</v>
      </c>
      <c r="BK98" s="76">
        <v>958415</v>
      </c>
      <c r="BL98" s="74"/>
    </row>
    <row r="99" spans="2:64" ht="12.5" thickTop="1" thickBot="1" x14ac:dyDescent="0.35">
      <c r="B99" s="101" t="s">
        <v>176</v>
      </c>
      <c r="C99" s="102">
        <v>0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3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4">
        <v>0</v>
      </c>
      <c r="AT99" s="104">
        <v>0</v>
      </c>
      <c r="AU99" s="104"/>
      <c r="AV99" s="104"/>
      <c r="AW99" s="104">
        <v>0</v>
      </c>
      <c r="AX99" s="82">
        <v>0</v>
      </c>
      <c r="AY99" s="105">
        <v>0</v>
      </c>
      <c r="BA99" s="17" t="s">
        <v>177</v>
      </c>
      <c r="BB99" s="18"/>
      <c r="BC99" s="18"/>
      <c r="BD99" s="18"/>
      <c r="BE99" s="105">
        <v>2565611</v>
      </c>
      <c r="BG99" s="17" t="s">
        <v>177</v>
      </c>
      <c r="BH99" s="18"/>
      <c r="BI99" s="18"/>
      <c r="BJ99" s="18"/>
      <c r="BK99" s="105">
        <v>2565611</v>
      </c>
      <c r="BL99" s="74"/>
    </row>
    <row r="100" spans="2:64" ht="12" thickTop="1" x14ac:dyDescent="0.3"/>
    <row r="101" spans="2:64" x14ac:dyDescent="0.3">
      <c r="BF101" s="74"/>
    </row>
    <row r="102" spans="2:64" x14ac:dyDescent="0.3">
      <c r="BF102" s="106">
        <f>+BE99-BK99</f>
        <v>0</v>
      </c>
    </row>
    <row r="103" spans="2:64" x14ac:dyDescent="0.3">
      <c r="BH103" s="107"/>
    </row>
  </sheetData>
  <mergeCells count="2">
    <mergeCell ref="A5:B7"/>
    <mergeCell ref="A49:B51"/>
  </mergeCells>
  <conditionalFormatting sqref="BF102">
    <cfRule type="cellIs" dxfId="0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2010Crt</vt:lpstr>
      <vt:lpstr>2010Cst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 Hevi</dc:creator>
  <cp:lastModifiedBy>Dadja Tazou</cp:lastModifiedBy>
  <dcterms:created xsi:type="dcterms:W3CDTF">2022-05-24T16:29:58Z</dcterms:created>
  <dcterms:modified xsi:type="dcterms:W3CDTF">2022-05-24T18:26:28Z</dcterms:modified>
</cp:coreProperties>
</file>