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Inseed\1.Dcnp\2.SCN08\PUBLICATION\Pub\Series\Annexes 4\"/>
    </mc:Choice>
  </mc:AlternateContent>
  <xr:revisionPtr revIDLastSave="0" documentId="13_ncr:1_{C3C34F0D-6898-47A4-8166-1053E3C75767}" xr6:coauthVersionLast="47" xr6:coauthVersionMax="47" xr10:uidLastSave="{00000000-0000-0000-0000-000000000000}"/>
  <bookViews>
    <workbookView xWindow="-110" yWindow="-110" windowWidth="19420" windowHeight="11020" xr2:uid="{00000000-000D-0000-FFFF-FFFF00000000}"/>
  </bookViews>
  <sheets>
    <sheet name="2007Crt" sheetId="2" r:id="rId1"/>
    <sheet name="2007Cst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I90" i="2" l="1"/>
  <c r="BK96" i="2" s="1"/>
  <c r="BH90" i="2"/>
  <c r="BK95" i="2" s="1"/>
  <c r="BG90" i="2"/>
  <c r="BK94" i="2" s="1"/>
  <c r="BF90" i="2"/>
  <c r="BE90" i="2"/>
  <c r="BC90" i="2"/>
  <c r="AZ90" i="2"/>
  <c r="BK97" i="2" s="1"/>
  <c r="AY90" i="2"/>
  <c r="AW90" i="2"/>
  <c r="AT90" i="2"/>
  <c r="AS90" i="2"/>
  <c r="AR90" i="2"/>
  <c r="AQ90" i="2"/>
  <c r="AP90" i="2"/>
  <c r="AO90" i="2"/>
  <c r="AN90" i="2"/>
  <c r="AM90" i="2"/>
  <c r="AL90" i="2"/>
  <c r="AK90" i="2"/>
  <c r="AJ90" i="2"/>
  <c r="AI90" i="2"/>
  <c r="AH90" i="2"/>
  <c r="AG90" i="2"/>
  <c r="AF90" i="2"/>
  <c r="AE90" i="2"/>
  <c r="AD90" i="2"/>
  <c r="AC90" i="2"/>
  <c r="AB90" i="2"/>
  <c r="AA90" i="2"/>
  <c r="Z90" i="2"/>
  <c r="Y90" i="2"/>
  <c r="X90" i="2"/>
  <c r="W90" i="2"/>
  <c r="V90" i="2"/>
  <c r="U90" i="2"/>
  <c r="T90" i="2"/>
  <c r="S90" i="2"/>
  <c r="R90" i="2"/>
  <c r="Q90" i="2"/>
  <c r="P90" i="2"/>
  <c r="O90" i="2"/>
  <c r="N90" i="2"/>
  <c r="M90" i="2"/>
  <c r="L90" i="2"/>
  <c r="K90" i="2"/>
  <c r="J90" i="2"/>
  <c r="I90" i="2"/>
  <c r="H90" i="2"/>
  <c r="G90" i="2"/>
  <c r="F90" i="2"/>
  <c r="E90" i="2"/>
  <c r="D90" i="2"/>
  <c r="BB89" i="2"/>
  <c r="BA89" i="2" s="1"/>
  <c r="AX89" i="2"/>
  <c r="BB88" i="2"/>
  <c r="BA88" i="2" s="1"/>
  <c r="AX88" i="2"/>
  <c r="C88" i="2" s="1"/>
  <c r="BB87" i="2"/>
  <c r="BA87" i="2" s="1"/>
  <c r="C87" i="2" s="1"/>
  <c r="AX87" i="2"/>
  <c r="BB86" i="2"/>
  <c r="BA86" i="2" s="1"/>
  <c r="AX86" i="2"/>
  <c r="BB85" i="2"/>
  <c r="BA85" i="2"/>
  <c r="AX85" i="2"/>
  <c r="C85" i="2" s="1"/>
  <c r="BB84" i="2"/>
  <c r="BA84" i="2" s="1"/>
  <c r="C84" i="2" s="1"/>
  <c r="AX84" i="2"/>
  <c r="BB83" i="2"/>
  <c r="BA83" i="2" s="1"/>
  <c r="AX83" i="2"/>
  <c r="BB82" i="2"/>
  <c r="BA82" i="2"/>
  <c r="AX82" i="2"/>
  <c r="C82" i="2" s="1"/>
  <c r="BB81" i="2"/>
  <c r="BA81" i="2" s="1"/>
  <c r="AX81" i="2"/>
  <c r="BB80" i="2"/>
  <c r="BA80" i="2" s="1"/>
  <c r="AX80" i="2"/>
  <c r="BB79" i="2"/>
  <c r="BA79" i="2"/>
  <c r="AX79" i="2"/>
  <c r="C79" i="2" s="1"/>
  <c r="BB78" i="2"/>
  <c r="BA78" i="2" s="1"/>
  <c r="AX78" i="2"/>
  <c r="BB77" i="2"/>
  <c r="BA77" i="2" s="1"/>
  <c r="AX77" i="2"/>
  <c r="BB76" i="2"/>
  <c r="BA76" i="2"/>
  <c r="AX76" i="2"/>
  <c r="C76" i="2" s="1"/>
  <c r="BB75" i="2"/>
  <c r="BA75" i="2" s="1"/>
  <c r="AX75" i="2"/>
  <c r="BD74" i="2"/>
  <c r="BB74" i="2" s="1"/>
  <c r="BA74" i="2" s="1"/>
  <c r="AX74" i="2"/>
  <c r="BB73" i="2"/>
  <c r="BA73" i="2"/>
  <c r="AX73" i="2"/>
  <c r="C73" i="2" s="1"/>
  <c r="BB72" i="2"/>
  <c r="BA72" i="2" s="1"/>
  <c r="AX72" i="2"/>
  <c r="C72" i="2" s="1"/>
  <c r="BB71" i="2"/>
  <c r="BA71" i="2"/>
  <c r="AX71" i="2"/>
  <c r="C71" i="2" s="1"/>
  <c r="BB70" i="2"/>
  <c r="BA70" i="2"/>
  <c r="AX70" i="2"/>
  <c r="C70" i="2"/>
  <c r="BB69" i="2"/>
  <c r="BA69" i="2" s="1"/>
  <c r="C69" i="2" s="1"/>
  <c r="AX69" i="2"/>
  <c r="BB68" i="2"/>
  <c r="BA68" i="2"/>
  <c r="AX68" i="2"/>
  <c r="BB67" i="2"/>
  <c r="BA67" i="2" s="1"/>
  <c r="C67" i="2" s="1"/>
  <c r="AX67" i="2"/>
  <c r="BB66" i="2"/>
  <c r="BA66" i="2" s="1"/>
  <c r="AX66" i="2"/>
  <c r="C66" i="2" s="1"/>
  <c r="BB65" i="2"/>
  <c r="BA65" i="2" s="1"/>
  <c r="AX65" i="2"/>
  <c r="BB64" i="2"/>
  <c r="BA64" i="2"/>
  <c r="C64" i="2" s="1"/>
  <c r="AX64" i="2"/>
  <c r="BB63" i="2"/>
  <c r="BA63" i="2"/>
  <c r="AX63" i="2"/>
  <c r="C63" i="2" s="1"/>
  <c r="BB62" i="2"/>
  <c r="BA62" i="2"/>
  <c r="AX62" i="2"/>
  <c r="BB61" i="2"/>
  <c r="BA61" i="2" s="1"/>
  <c r="AX61" i="2"/>
  <c r="C61" i="2" s="1"/>
  <c r="BB60" i="2"/>
  <c r="BA60" i="2"/>
  <c r="AX60" i="2"/>
  <c r="C60" i="2" s="1"/>
  <c r="BB59" i="2"/>
  <c r="BA59" i="2" s="1"/>
  <c r="AX59" i="2"/>
  <c r="BB58" i="2"/>
  <c r="BA58" i="2" s="1"/>
  <c r="C58" i="2" s="1"/>
  <c r="AX58" i="2"/>
  <c r="BB57" i="2"/>
  <c r="BA57" i="2"/>
  <c r="AX57" i="2"/>
  <c r="C57" i="2"/>
  <c r="BB56" i="2"/>
  <c r="BA56" i="2" s="1"/>
  <c r="AX56" i="2"/>
  <c r="BB55" i="2"/>
  <c r="BA55" i="2" s="1"/>
  <c r="AX55" i="2"/>
  <c r="BB54" i="2"/>
  <c r="BA54" i="2" s="1"/>
  <c r="C54" i="2" s="1"/>
  <c r="AX54" i="2"/>
  <c r="BB53" i="2"/>
  <c r="BA53" i="2" s="1"/>
  <c r="AX53" i="2"/>
  <c r="BB52" i="2"/>
  <c r="BA52" i="2"/>
  <c r="AX52" i="2"/>
  <c r="C52" i="2" s="1"/>
  <c r="AZ46" i="2"/>
  <c r="BK98" i="2" s="1"/>
  <c r="AY46" i="2"/>
  <c r="AW46" i="2"/>
  <c r="AT46" i="2"/>
  <c r="AT91" i="2" s="1"/>
  <c r="AS46" i="2"/>
  <c r="AS91" i="2" s="1"/>
  <c r="AR46" i="2"/>
  <c r="AR91" i="2" s="1"/>
  <c r="AQ46" i="2"/>
  <c r="AQ91" i="2" s="1"/>
  <c r="AP46" i="2"/>
  <c r="AP91" i="2" s="1"/>
  <c r="AO46" i="2"/>
  <c r="AO91" i="2" s="1"/>
  <c r="AN46" i="2"/>
  <c r="AN91" i="2" s="1"/>
  <c r="AM46" i="2"/>
  <c r="AL46" i="2"/>
  <c r="AL91" i="2" s="1"/>
  <c r="AK46" i="2"/>
  <c r="AK91" i="2" s="1"/>
  <c r="AJ46" i="2"/>
  <c r="AJ91" i="2" s="1"/>
  <c r="AI46" i="2"/>
  <c r="AI91" i="2" s="1"/>
  <c r="AH46" i="2"/>
  <c r="AH91" i="2" s="1"/>
  <c r="AG46" i="2"/>
  <c r="AG91" i="2" s="1"/>
  <c r="AF46" i="2"/>
  <c r="AF91" i="2" s="1"/>
  <c r="AE46" i="2"/>
  <c r="AD46" i="2"/>
  <c r="AD91" i="2" s="1"/>
  <c r="AC46" i="2"/>
  <c r="AC91" i="2" s="1"/>
  <c r="AB46" i="2"/>
  <c r="AB91" i="2" s="1"/>
  <c r="AA46" i="2"/>
  <c r="AA91" i="2" s="1"/>
  <c r="Z46" i="2"/>
  <c r="Z91" i="2" s="1"/>
  <c r="Y46" i="2"/>
  <c r="Y91" i="2" s="1"/>
  <c r="X46" i="2"/>
  <c r="X91" i="2" s="1"/>
  <c r="W46" i="2"/>
  <c r="V46" i="2"/>
  <c r="V91" i="2" s="1"/>
  <c r="U46" i="2"/>
  <c r="U91" i="2" s="1"/>
  <c r="T46" i="2"/>
  <c r="T91" i="2" s="1"/>
  <c r="S46" i="2"/>
  <c r="S91" i="2" s="1"/>
  <c r="R46" i="2"/>
  <c r="R91" i="2" s="1"/>
  <c r="Q46" i="2"/>
  <c r="Q91" i="2" s="1"/>
  <c r="P46" i="2"/>
  <c r="P91" i="2" s="1"/>
  <c r="O46" i="2"/>
  <c r="N46" i="2"/>
  <c r="N91" i="2" s="1"/>
  <c r="M46" i="2"/>
  <c r="M91" i="2" s="1"/>
  <c r="L46" i="2"/>
  <c r="L91" i="2" s="1"/>
  <c r="J46" i="2"/>
  <c r="J91" i="2" s="1"/>
  <c r="I46" i="2"/>
  <c r="I91" i="2" s="1"/>
  <c r="H46" i="2"/>
  <c r="H91" i="2" s="1"/>
  <c r="G46" i="2"/>
  <c r="BE97" i="2" s="1"/>
  <c r="F46" i="2"/>
  <c r="F91" i="2" s="1"/>
  <c r="E46" i="2"/>
  <c r="D46" i="2"/>
  <c r="AX45" i="2"/>
  <c r="K45" i="2" s="1"/>
  <c r="C45" i="2" s="1"/>
  <c r="AX44" i="2"/>
  <c r="K44" i="2" s="1"/>
  <c r="C44" i="2" s="1"/>
  <c r="AX43" i="2"/>
  <c r="K43" i="2" s="1"/>
  <c r="C43" i="2" s="1"/>
  <c r="AX42" i="2"/>
  <c r="K42" i="2"/>
  <c r="C42" i="2" s="1"/>
  <c r="AX41" i="2"/>
  <c r="K41" i="2" s="1"/>
  <c r="C41" i="2" s="1"/>
  <c r="AX40" i="2"/>
  <c r="K40" i="2" s="1"/>
  <c r="C40" i="2" s="1"/>
  <c r="AX39" i="2"/>
  <c r="K39" i="2" s="1"/>
  <c r="C39" i="2" s="1"/>
  <c r="AX38" i="2"/>
  <c r="K38" i="2" s="1"/>
  <c r="C38" i="2" s="1"/>
  <c r="AX37" i="2"/>
  <c r="K37" i="2" s="1"/>
  <c r="C37" i="2" s="1"/>
  <c r="AX36" i="2"/>
  <c r="K36" i="2" s="1"/>
  <c r="C36" i="2" s="1"/>
  <c r="AX35" i="2"/>
  <c r="K35" i="2" s="1"/>
  <c r="C35" i="2" s="1"/>
  <c r="AX34" i="2"/>
  <c r="K34" i="2"/>
  <c r="C34" i="2" s="1"/>
  <c r="AX33" i="2"/>
  <c r="K33" i="2" s="1"/>
  <c r="C33" i="2" s="1"/>
  <c r="AX32" i="2"/>
  <c r="K32" i="2" s="1"/>
  <c r="C32" i="2" s="1"/>
  <c r="AX31" i="2"/>
  <c r="K31" i="2" s="1"/>
  <c r="C31" i="2" s="1"/>
  <c r="AX30" i="2"/>
  <c r="K30" i="2"/>
  <c r="C30" i="2" s="1"/>
  <c r="AX29" i="2"/>
  <c r="K29" i="2" s="1"/>
  <c r="C29" i="2" s="1"/>
  <c r="AX28" i="2"/>
  <c r="K28" i="2" s="1"/>
  <c r="C28" i="2" s="1"/>
  <c r="AX27" i="2"/>
  <c r="K27" i="2" s="1"/>
  <c r="C27" i="2" s="1"/>
  <c r="AX26" i="2"/>
  <c r="K26" i="2"/>
  <c r="C26" i="2" s="1"/>
  <c r="AX25" i="2"/>
  <c r="K25" i="2" s="1"/>
  <c r="C25" i="2" s="1"/>
  <c r="AX24" i="2"/>
  <c r="K24" i="2" s="1"/>
  <c r="C24" i="2" s="1"/>
  <c r="AX23" i="2"/>
  <c r="K23" i="2" s="1"/>
  <c r="C23" i="2" s="1"/>
  <c r="AX22" i="2"/>
  <c r="K22" i="2"/>
  <c r="C22" i="2" s="1"/>
  <c r="AX21" i="2"/>
  <c r="K21" i="2" s="1"/>
  <c r="C21" i="2" s="1"/>
  <c r="AX20" i="2"/>
  <c r="K20" i="2" s="1"/>
  <c r="C20" i="2" s="1"/>
  <c r="AX19" i="2"/>
  <c r="K19" i="2" s="1"/>
  <c r="C19" i="2" s="1"/>
  <c r="AX18" i="2"/>
  <c r="K18" i="2"/>
  <c r="C18" i="2" s="1"/>
  <c r="AX17" i="2"/>
  <c r="K17" i="2" s="1"/>
  <c r="C17" i="2" s="1"/>
  <c r="AX16" i="2"/>
  <c r="K16" i="2" s="1"/>
  <c r="C16" i="2" s="1"/>
  <c r="AX15" i="2"/>
  <c r="K15" i="2" s="1"/>
  <c r="C15" i="2" s="1"/>
  <c r="AX14" i="2"/>
  <c r="K14" i="2"/>
  <c r="C14" i="2" s="1"/>
  <c r="AX13" i="2"/>
  <c r="K13" i="2" s="1"/>
  <c r="C13" i="2" s="1"/>
  <c r="AX12" i="2"/>
  <c r="K12" i="2" s="1"/>
  <c r="C12" i="2" s="1"/>
  <c r="AX11" i="2"/>
  <c r="K11" i="2" s="1"/>
  <c r="C11" i="2" s="1"/>
  <c r="AX10" i="2"/>
  <c r="K10" i="2"/>
  <c r="C10" i="2" s="1"/>
  <c r="AX9" i="2"/>
  <c r="K9" i="2" s="1"/>
  <c r="C9" i="2" s="1"/>
  <c r="AX8" i="2"/>
  <c r="BF102" i="1"/>
  <c r="C55" i="2" l="1"/>
  <c r="C56" i="2"/>
  <c r="C65" i="2"/>
  <c r="AX90" i="2"/>
  <c r="C77" i="2"/>
  <c r="C83" i="2"/>
  <c r="C86" i="2"/>
  <c r="C59" i="2"/>
  <c r="BD90" i="2"/>
  <c r="BA90" i="2"/>
  <c r="BK93" i="2" s="1"/>
  <c r="BK99" i="2" s="1"/>
  <c r="AX46" i="2"/>
  <c r="BB90" i="2"/>
  <c r="C68" i="2"/>
  <c r="C75" i="2"/>
  <c r="C78" i="2"/>
  <c r="C81" i="2"/>
  <c r="C53" i="2"/>
  <c r="O91" i="2"/>
  <c r="AX91" i="2" s="1"/>
  <c r="BE93" i="2" s="1"/>
  <c r="W91" i="2"/>
  <c r="AE91" i="2"/>
  <c r="AM91" i="2"/>
  <c r="AW91" i="2"/>
  <c r="C62" i="2"/>
  <c r="C74" i="2"/>
  <c r="C80" i="2"/>
  <c r="C89" i="2"/>
  <c r="BE94" i="2"/>
  <c r="BE95" i="2"/>
  <c r="K8" i="2"/>
  <c r="G91" i="2"/>
  <c r="AY91" i="2" s="1"/>
  <c r="BE96" i="2"/>
  <c r="C90" i="2" l="1"/>
  <c r="K46" i="2"/>
  <c r="C8" i="2"/>
  <c r="C46" i="2" s="1"/>
  <c r="BE99" i="2"/>
  <c r="BF102" i="2" s="1"/>
</calcChain>
</file>

<file path=xl/sharedStrings.xml><?xml version="1.0" encoding="utf-8"?>
<sst xmlns="http://schemas.openxmlformats.org/spreadsheetml/2006/main" count="760" uniqueCount="180">
  <si>
    <t>TABLEAU DES RESSOURCES ET DES EMPLOIS (TRE)</t>
  </si>
  <si>
    <t>ANNEE 2007 AUX PRIX CONSTANTS DE 2016</t>
  </si>
  <si>
    <t>Chn</t>
  </si>
  <si>
    <t>Origine nationale &amp; importée</t>
  </si>
  <si>
    <t>TABLEAU DES RESSOURCES</t>
  </si>
  <si>
    <t>Production des branches</t>
  </si>
  <si>
    <t>Ressources en produits</t>
  </si>
  <si>
    <t>Total des ressources à prix d'acquisi-tion</t>
  </si>
  <si>
    <t>Marges  de commerce</t>
  </si>
  <si>
    <t>Marges  de transport</t>
  </si>
  <si>
    <t>TVA non déductible</t>
  </si>
  <si>
    <t>Subven-tions sur les produits</t>
  </si>
  <si>
    <t>Autres taxes sur les produits</t>
  </si>
  <si>
    <t>Impôts sur les expor-tations</t>
  </si>
  <si>
    <t>Impôts sur les impor-tations</t>
  </si>
  <si>
    <t>Total des ressources à prix de base</t>
  </si>
  <si>
    <t>AGRICULTURE</t>
  </si>
  <si>
    <t>ELEVAGE ET CHASSE</t>
  </si>
  <si>
    <t xml:space="preserve">SYLVICULTURE, EXPLOITATION FORESTIÈRE ET ACTIVITÉS DE SOUTIEN           </t>
  </si>
  <si>
    <t>PÊCHE ET AQUACULTURE</t>
  </si>
  <si>
    <t>ACTIVITÉS EXTRACTIVES</t>
  </si>
  <si>
    <t>FABRICATION DE PRODUITS ALIMENTAIRES</t>
  </si>
  <si>
    <t>FABRICATION DE BOISSONS</t>
  </si>
  <si>
    <t>FABRICATION DE PRODUITS A BASE DE TABAC</t>
  </si>
  <si>
    <t xml:space="preserve">FABRICATION DE TEXTILES, D'ARTICLES D'HABILLEMENT, TRAVAIL DU CUIR ET FABRICATION D'ARTICLES DE VOYAGE ET DE CHAUSSURES </t>
  </si>
  <si>
    <t xml:space="preserve">FABRICATION DE PRODUITS EN BOIS, EN PAPIER OU EN CARTON, IMPRIMERIE ET REPRODUCTION D'ENREGISTREMENTS    </t>
  </si>
  <si>
    <t xml:space="preserve">RAFFINAGE PÉTROLIER, COKEFACTION ET FABRICATION DE PRODUITS CHIMIQUES          </t>
  </si>
  <si>
    <t xml:space="preserve">FABRICATION DE PRODUITS PHARMACEUTIQUES              </t>
  </si>
  <si>
    <t>TRAVAIL DU CAOUTCHOUC ET DU PLASTIQUE</t>
  </si>
  <si>
    <t xml:space="preserve">FABRICATION DE MATERIAUX DE CONSTRUCTION             </t>
  </si>
  <si>
    <t xml:space="preserve">METALLURGIE, FABRICATION D'OUVRAGES EN METAUX ET TRAVAIL DES METAUX         </t>
  </si>
  <si>
    <t xml:space="preserve">FABRICATION DE MACHINES ET D'EQUIPEMENTS DIVERS            </t>
  </si>
  <si>
    <t>AUTRES INDUSTRIES MANUFACTURIERES</t>
  </si>
  <si>
    <t xml:space="preserve">REPARATION ET INSTALLATION DE MACHINES ET D'EQUIPEMENTS PROFESSIONNELS          </t>
  </si>
  <si>
    <t xml:space="preserve">PRODUCTION ET DISTRIBUTION D'ÉLECTRICITÉ ET DE GAZ           </t>
  </si>
  <si>
    <t xml:space="preserve">PRODUCTION ET DISTRIBUTION D'EAU, ASSAINISSEMENT, TRAITEMENT DES DECHETS ET DEPOLLUTION        </t>
  </si>
  <si>
    <t>CONSTRUCTION</t>
  </si>
  <si>
    <t>COMMERCE</t>
  </si>
  <si>
    <t>TRANSPORTS ET ENTREPOSAGE</t>
  </si>
  <si>
    <t xml:space="preserve">HEBERGEMENT, RESTAURATION ET DEBITS DE BOISSONS            </t>
  </si>
  <si>
    <t>INFORMATION ET COMMUNICATION</t>
  </si>
  <si>
    <t>ACTIVITÉS FINANCIÈRES ET D'ASSURANCE</t>
  </si>
  <si>
    <t>ACTIVITES IMMOBILIERES</t>
  </si>
  <si>
    <t xml:space="preserve">ACTIVITÉS SPECIALISEES, SCIENTIFIQUES ET TECHNIQUES             </t>
  </si>
  <si>
    <t xml:space="preserve">ACTIVITES DE SERVICES DE SOUTIEN ET DE BUREAU          </t>
  </si>
  <si>
    <t>ACTIVITES D'ADMINISTRATION PUBLIQUE</t>
  </si>
  <si>
    <t>EDUCATION</t>
  </si>
  <si>
    <t xml:space="preserve">ACTIVITÉS POUR LA SANTÉ HUMAINE ET L'ACTION SOCIALE          </t>
  </si>
  <si>
    <t xml:space="preserve">ACTIVITÉS ARTISTIQUES, SPORTIVES ET RECREATIVES             </t>
  </si>
  <si>
    <t>AUTRES ACTIVITÉS DE SERVICES N.C.A.</t>
  </si>
  <si>
    <t>ACTIVITÉS SPECIALES DES MÉNAGES</t>
  </si>
  <si>
    <t xml:space="preserve">ACTIVITES DES ORGANISATIONS EXTRATERRITORIALES              </t>
  </si>
  <si>
    <t>CORRECTION TERRITORIALE</t>
  </si>
  <si>
    <t>BRANCHE D'ATTENTE</t>
  </si>
  <si>
    <t>Total des branches</t>
  </si>
  <si>
    <t>Ajustement CAF /FAB</t>
  </si>
  <si>
    <t>Impor-tations</t>
  </si>
  <si>
    <t>0PM001</t>
  </si>
  <si>
    <t>0PM002</t>
  </si>
  <si>
    <t>0D200A</t>
  </si>
  <si>
    <t>0D3001</t>
  </si>
  <si>
    <t>0D200D</t>
  </si>
  <si>
    <t>0D200C</t>
  </si>
  <si>
    <t>0D200B</t>
  </si>
  <si>
    <t>A01</t>
  </si>
  <si>
    <t>A02</t>
  </si>
  <si>
    <t>A03</t>
  </si>
  <si>
    <t>A04</t>
  </si>
  <si>
    <t>B05</t>
  </si>
  <si>
    <t>C06</t>
  </si>
  <si>
    <t>C07</t>
  </si>
  <si>
    <t>C08</t>
  </si>
  <si>
    <t>C09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</si>
  <si>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</si>
  <si>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</si>
  <si>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</si>
  <si>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</si>
  <si>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</si>
  <si>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</si>
  <si>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</si>
  <si>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</si>
  <si>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</si>
  <si>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D19</t>
  </si>
  <si>
    <t>E20</t>
  </si>
  <si>
    <t>F21</t>
  </si>
  <si>
    <t>G22</t>
  </si>
  <si>
    <t>H23</t>
  </si>
  <si>
    <t>I24</t>
  </si>
  <si>
    <t>J25</t>
  </si>
  <si>
    <t>K26</t>
  </si>
  <si>
    <t>L27</t>
  </si>
  <si>
    <t>M28</t>
  </si>
  <si>
    <t>N29</t>
  </si>
  <si>
    <t>O30</t>
  </si>
  <si>
    <t>P31</t>
  </si>
  <si>
    <t>Q32</t>
  </si>
  <si>
    <t>R33</t>
  </si>
  <si>
    <t>S34</t>
  </si>
  <si>
    <t>T35</t>
  </si>
  <si>
    <t>U36</t>
  </si>
  <si>
    <t>Y37</t>
  </si>
  <si>
    <t>Z99</t>
  </si>
  <si>
    <t xml:space="preserve">PRODUITS DE L'AGRICULTURE                                      </t>
  </si>
  <si>
    <t xml:space="preserve">PRODUITS DE L'ELEVAGE ET DE LA CHASSE                                  </t>
  </si>
  <si>
    <t xml:space="preserve">PRODUITS DE LA SYLVICULTURE, DE L'EXPLOITATION FORESTIÈRE ET SERVICES DE SOUTIEN                              </t>
  </si>
  <si>
    <t xml:space="preserve">PRODUITS DE LA PÊCHE ET DE L’AQUACULTURE                               </t>
  </si>
  <si>
    <t xml:space="preserve">PRODUITS DES INDUSTRIES EXTRACTIVES                                     </t>
  </si>
  <si>
    <t xml:space="preserve">PRODUITS ALIMENTAIRES                                       </t>
  </si>
  <si>
    <t>BOISSONS</t>
  </si>
  <si>
    <t xml:space="preserve">PRODUITS A BASE DE TABAC                                    </t>
  </si>
  <si>
    <t xml:space="preserve">PRODUITS TEXTILES, ARTICLES D'HABILLEMENT, EN CUIR ET ARTICLES DE VOYAGE ET CHAUSSURES                             </t>
  </si>
  <si>
    <t xml:space="preserve">PRODUITS EN BOIS, EN PAPIER OU EN CARTON, TRAVAUX D'IMPRIMERIE ET ET DE REPRODUCTION D'ENREGISTREMENTS                  </t>
  </si>
  <si>
    <t xml:space="preserve">PRODUITS DU RAFFINAGE ET DE LA COKÉFACTION ET PRODUITS CHIMIQUES                               </t>
  </si>
  <si>
    <t xml:space="preserve">PRODUITS PHARMACEUTIQUES                                       </t>
  </si>
  <si>
    <t xml:space="preserve">PRODUITS DU TRAVAIL DU CAOUTCHOUC ET DU PLASTIQUE                                 </t>
  </si>
  <si>
    <t xml:space="preserve">MATERIAUX MINERAUX                                       </t>
  </si>
  <si>
    <t xml:space="preserve">PRODUITS MÉTALLURGIQUES ET DE FONDERIE                                    </t>
  </si>
  <si>
    <t xml:space="preserve">MACHINES, MATERIELS ET EQUIPEMENTS DIVERS                                    </t>
  </si>
  <si>
    <t xml:space="preserve">PRODUITS DES AUTRES INDUSTRIES MANUFACTURIERES                                    </t>
  </si>
  <si>
    <t xml:space="preserve">REPARATION ET INSTALLATION DE MACHINES ET D'EQUIPEMENTS PROFESSIONNELS                                 </t>
  </si>
  <si>
    <t xml:space="preserve">ÉLECTRICITÉ ET GAZ                                      </t>
  </si>
  <si>
    <t xml:space="preserve">TRAVAUX DE PRODUCTION ET DISTRIBUTION D'EAU, ASSAINISSEMENT, TRAITEMENT DES DECHETS ET DEPOLLUTION                      </t>
  </si>
  <si>
    <t xml:space="preserve">TRAVAUX DE CONSTRUCTION                                      </t>
  </si>
  <si>
    <t>VENTE</t>
  </si>
  <si>
    <t xml:space="preserve">SERVICES DE TRANSPORTS, ENTREPOSAGE                                     </t>
  </si>
  <si>
    <t xml:space="preserve">SERVICES D'HEBERGEMENT ET DE RESTAURATION                                    </t>
  </si>
  <si>
    <t xml:space="preserve">SERVICES D'INFORMATION ET DE COMMUNICATION                                    </t>
  </si>
  <si>
    <t xml:space="preserve">SERVICES FINANCIERS ET D'ASSURANCE                                     </t>
  </si>
  <si>
    <t xml:space="preserve">SERVICES IMMOBILIERS                                       </t>
  </si>
  <si>
    <t>SERVICES SPECIALISES, SCIENTIFIQUES ET TECHNIQUES</t>
  </si>
  <si>
    <t xml:space="preserve">SERVICES DE SOUTIEN ET DE BUREAU                                   </t>
  </si>
  <si>
    <t xml:space="preserve">SERVICES D'ADMINISTRATION PUBLIQUE                                      </t>
  </si>
  <si>
    <t xml:space="preserve">SERVICES D'ENSEIGNEMENT                                       </t>
  </si>
  <si>
    <t xml:space="preserve">SERVICES DE SANTÉ HUMAINE ET D'ACTION SOCIALE                                  </t>
  </si>
  <si>
    <t xml:space="preserve">SERVICES ARTISTIQUES, SPORTIFS ET RECREATIFS                                    </t>
  </si>
  <si>
    <t xml:space="preserve">AUTRES SERVICES N.C.A.                                      </t>
  </si>
  <si>
    <t xml:space="preserve">SERVICES SPECIAUX DES MÉNAGES                                     </t>
  </si>
  <si>
    <t xml:space="preserve">SERVICES DES ORGANISATIONS EXTRATERRITORIALES                                     </t>
  </si>
  <si>
    <t>PRODUITS D'ATTENTE</t>
  </si>
  <si>
    <t>Consommation intermédiaire des branches</t>
  </si>
  <si>
    <t>Emploi des produits</t>
  </si>
  <si>
    <t>Total des emplois à prix d'acquisi-tion</t>
  </si>
  <si>
    <t>Total de l'économie</t>
  </si>
  <si>
    <t>Expor-tations</t>
  </si>
  <si>
    <t>Consommation finale</t>
  </si>
  <si>
    <t>Formation brute de capital fixe</t>
  </si>
  <si>
    <t>Variations des stocks</t>
  </si>
  <si>
    <t>Acquisition nette d'objets de valeur</t>
  </si>
  <si>
    <t>Dépense</t>
  </si>
  <si>
    <t xml:space="preserve">          Ménages</t>
  </si>
  <si>
    <t>Adminis -</t>
  </si>
  <si>
    <t>ISBL</t>
  </si>
  <si>
    <t>Cons. Fin.</t>
  </si>
  <si>
    <t>Sous-total</t>
  </si>
  <si>
    <t>Autocons.</t>
  </si>
  <si>
    <t>Commerc.</t>
  </si>
  <si>
    <t>trations</t>
  </si>
  <si>
    <t>Total</t>
  </si>
  <si>
    <t>Valeur ajoutée brute /PIB</t>
  </si>
  <si>
    <t>Rémunération des salariés</t>
  </si>
  <si>
    <t>Salaires bruts</t>
  </si>
  <si>
    <t>SOMME DES VALEURS AJOUTEES</t>
  </si>
  <si>
    <t>CONSOMMATION FINALE</t>
  </si>
  <si>
    <t>Contributions sociales effectives</t>
  </si>
  <si>
    <t>IMPOTS SUR LES IMPORTATIONS</t>
  </si>
  <si>
    <t>F.B.C.F.</t>
  </si>
  <si>
    <t>Contributions sociales imputées</t>
  </si>
  <si>
    <t>IMPOTS SUR LES EXPORTATIONS</t>
  </si>
  <si>
    <t>VARIATIONS DES STOCKS</t>
  </si>
  <si>
    <t>Impôts sur la production</t>
  </si>
  <si>
    <t>AUTRES IMPOTS SUR LES PRODUITS</t>
  </si>
  <si>
    <t>ACQUISITION OBJETS DE VALEUR</t>
  </si>
  <si>
    <t>Subventions sur la production</t>
  </si>
  <si>
    <t>SUBVENTIONS SUR LES PRODUITS</t>
  </si>
  <si>
    <t xml:space="preserve">EXPORTATIONS </t>
  </si>
  <si>
    <t>Excédent brut d'exploitation / revenu mixte</t>
  </si>
  <si>
    <t>IMPORTATIONS</t>
  </si>
  <si>
    <t>Effectifs employés par branche</t>
  </si>
  <si>
    <t>PIB</t>
  </si>
  <si>
    <t>ANNEE 2007 AUX PRIX COURANT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</si>
</sst>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€_-;\-* #,##0.00\ _€_-;_-* &quot;-&quot;??\ _€_-;_-@_-"/>
    <numFmt numFmtId="165" formatCode="000"/>
    <numFmt numFmtId="166" formatCode="#,###"/>
    <numFmt numFmtId="167" formatCode="_-* #,##0\ _€_-;\-* #,##0\ _€_-;_-* &quot;-&quot;??\ _€_-;_-@_-"/>
  </numFmts>
  <fonts count="5" x14ac:knownFonts="1">
    <font>
      <sz val="8"/>
      <color theme="1"/>
      <name val="Segoe UI"/>
      <family val="2"/>
    </font>
    <font>
      <sz val="8"/>
      <color theme="1"/>
      <name val="Segoe UI"/>
      <family val="2"/>
    </font>
    <font>
      <sz val="10"/>
      <name val="Arial"/>
      <family val="2"/>
    </font>
    <font>
      <sz val="8"/>
      <name val="Segoe UI"/>
      <family val="2"/>
    </font>
    <font>
      <b/>
      <u/>
      <sz val="8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45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</cellStyleXfs>
  <cellXfs count="117">
    <xf numFmtId="0" fontId="0" fillId="0" borderId="0" xfId="0"/>
    <xf numFmtId="0" fontId="1" fillId="0" borderId="0" xfId="2" applyFont="1"/>
    <xf numFmtId="0" fontId="3" fillId="0" borderId="10" xfId="2" applyFont="1" applyBorder="1" applyAlignment="1">
      <alignment horizontal="center" vertical="top" wrapText="1"/>
    </xf>
    <xf numFmtId="0" fontId="3" fillId="0" borderId="6" xfId="2" applyFont="1" applyBorder="1" applyAlignment="1">
      <alignment horizontal="center" vertical="top" wrapText="1"/>
    </xf>
    <xf numFmtId="0" fontId="3" fillId="0" borderId="4" xfId="2" applyFont="1" applyBorder="1" applyAlignment="1">
      <alignment horizontal="left"/>
    </xf>
    <xf numFmtId="0" fontId="3" fillId="0" borderId="9" xfId="2" applyFont="1" applyBorder="1" applyAlignment="1">
      <alignment horizontal="left"/>
    </xf>
    <xf numFmtId="0" fontId="3" fillId="0" borderId="11" xfId="2" applyFont="1" applyBorder="1" applyAlignment="1">
      <alignment horizontal="left"/>
    </xf>
    <xf numFmtId="0" fontId="3" fillId="0" borderId="16" xfId="2" applyFont="1" applyBorder="1" applyAlignment="1">
      <alignment horizontal="left"/>
    </xf>
    <xf numFmtId="0" fontId="3" fillId="0" borderId="17" xfId="2" applyFont="1" applyBorder="1" applyAlignment="1">
      <alignment horizontal="left"/>
    </xf>
    <xf numFmtId="0" fontId="3" fillId="0" borderId="22" xfId="2" applyFont="1" applyBorder="1" applyAlignment="1">
      <alignment horizontal="left"/>
    </xf>
    <xf numFmtId="0" fontId="3" fillId="0" borderId="12" xfId="2" applyFont="1" applyBorder="1" applyAlignment="1">
      <alignment horizontal="left"/>
    </xf>
    <xf numFmtId="167" fontId="1" fillId="2" borderId="0" xfId="1" applyNumberFormat="1" applyFont="1" applyFill="1"/>
    <xf numFmtId="164" fontId="1" fillId="0" borderId="0" xfId="1" applyFont="1"/>
    <xf numFmtId="0" fontId="3" fillId="0" borderId="0" xfId="2" applyFont="1"/>
    <xf numFmtId="0" fontId="4" fillId="0" borderId="0" xfId="2" applyFont="1"/>
    <xf numFmtId="0" fontId="3" fillId="0" borderId="0" xfId="3" applyFont="1"/>
    <xf numFmtId="0" fontId="3" fillId="0" borderId="0" xfId="2" applyFont="1" applyAlignment="1">
      <alignment horizontal="center"/>
    </xf>
    <xf numFmtId="0" fontId="3" fillId="0" borderId="1" xfId="2" applyFont="1" applyBorder="1"/>
    <xf numFmtId="0" fontId="3" fillId="0" borderId="2" xfId="2" applyFont="1" applyBorder="1"/>
    <xf numFmtId="0" fontId="3" fillId="0" borderId="3" xfId="2" applyFont="1" applyBorder="1"/>
    <xf numFmtId="0" fontId="3" fillId="0" borderId="7" xfId="2" applyFont="1" applyBorder="1" applyAlignment="1">
      <alignment horizontal="center" vertical="top" wrapText="1"/>
    </xf>
    <xf numFmtId="0" fontId="3" fillId="0" borderId="8" xfId="2" applyFont="1" applyBorder="1" applyAlignment="1">
      <alignment vertical="top" wrapText="1"/>
    </xf>
    <xf numFmtId="0" fontId="3" fillId="0" borderId="9" xfId="2" applyFont="1" applyBorder="1" applyAlignment="1">
      <alignment horizontal="center" vertical="top" wrapText="1"/>
    </xf>
    <xf numFmtId="0" fontId="3" fillId="0" borderId="7" xfId="2" applyFont="1" applyBorder="1" applyAlignment="1">
      <alignment vertical="top" wrapText="1"/>
    </xf>
    <xf numFmtId="0" fontId="3" fillId="0" borderId="9" xfId="2" applyFont="1" applyBorder="1" applyAlignment="1">
      <alignment vertical="top" wrapText="1"/>
    </xf>
    <xf numFmtId="0" fontId="3" fillId="0" borderId="13" xfId="2" applyFont="1" applyBorder="1" applyAlignment="1">
      <alignment horizontal="center" vertical="top" wrapText="1"/>
    </xf>
    <xf numFmtId="0" fontId="3" fillId="0" borderId="14" xfId="2" applyFont="1" applyBorder="1" applyAlignment="1">
      <alignment horizontal="center" vertical="top" wrapText="1"/>
    </xf>
    <xf numFmtId="0" fontId="3" fillId="0" borderId="15" xfId="2" applyFont="1" applyBorder="1" applyAlignment="1">
      <alignment horizontal="center" vertical="top" wrapText="1"/>
    </xf>
    <xf numFmtId="0" fontId="3" fillId="0" borderId="16" xfId="2" applyFont="1" applyBorder="1" applyAlignment="1">
      <alignment horizontal="center" vertical="top" wrapText="1"/>
    </xf>
    <xf numFmtId="0" fontId="3" fillId="0" borderId="14" xfId="2" applyFont="1" applyBorder="1" applyAlignment="1">
      <alignment vertical="top" wrapText="1"/>
    </xf>
    <xf numFmtId="0" fontId="3" fillId="0" borderId="16" xfId="2" applyFont="1" applyBorder="1" applyAlignment="1">
      <alignment vertical="top" wrapText="1"/>
    </xf>
    <xf numFmtId="0" fontId="3" fillId="0" borderId="19" xfId="2" applyFont="1" applyBorder="1" applyAlignment="1">
      <alignment horizontal="center"/>
    </xf>
    <xf numFmtId="0" fontId="3" fillId="0" borderId="20" xfId="2" applyFont="1" applyBorder="1" applyAlignment="1">
      <alignment horizontal="center"/>
    </xf>
    <xf numFmtId="0" fontId="3" fillId="0" borderId="21" xfId="2" applyFont="1" applyBorder="1" applyAlignment="1">
      <alignment horizontal="center"/>
    </xf>
    <xf numFmtId="165" fontId="3" fillId="0" borderId="22" xfId="2" applyNumberFormat="1" applyFont="1" applyBorder="1" applyAlignment="1">
      <alignment horizontal="center"/>
    </xf>
    <xf numFmtId="166" fontId="3" fillId="0" borderId="13" xfId="2" applyNumberFormat="1" applyFont="1" applyBorder="1"/>
    <xf numFmtId="166" fontId="3" fillId="0" borderId="14" xfId="2" applyNumberFormat="1" applyFont="1" applyBorder="1"/>
    <xf numFmtId="166" fontId="3" fillId="0" borderId="15" xfId="2" applyNumberFormat="1" applyFont="1" applyBorder="1"/>
    <xf numFmtId="166" fontId="3" fillId="0" borderId="16" xfId="2" applyNumberFormat="1" applyFont="1" applyBorder="1"/>
    <xf numFmtId="0" fontId="3" fillId="0" borderId="8" xfId="2" applyFont="1" applyBorder="1" applyAlignment="1">
      <alignment horizontal="centerContinuous" vertical="center"/>
    </xf>
    <xf numFmtId="166" fontId="3" fillId="0" borderId="5" xfId="2" applyNumberFormat="1" applyFont="1" applyBorder="1" applyAlignment="1">
      <alignment vertical="center"/>
    </xf>
    <xf numFmtId="166" fontId="3" fillId="0" borderId="23" xfId="2" applyNumberFormat="1" applyFont="1" applyBorder="1" applyAlignment="1">
      <alignment vertical="center"/>
    </xf>
    <xf numFmtId="166" fontId="3" fillId="0" borderId="3" xfId="2" applyNumberFormat="1" applyFont="1" applyBorder="1" applyAlignment="1">
      <alignment vertical="center"/>
    </xf>
    <xf numFmtId="166" fontId="3" fillId="0" borderId="24" xfId="2" applyNumberFormat="1" applyFont="1" applyBorder="1" applyAlignment="1">
      <alignment vertical="center"/>
    </xf>
    <xf numFmtId="166" fontId="3" fillId="0" borderId="25" xfId="2" applyNumberFormat="1" applyFont="1" applyBorder="1" applyAlignment="1">
      <alignment vertical="center"/>
    </xf>
    <xf numFmtId="0" fontId="3" fillId="0" borderId="0" xfId="2" applyFont="1" applyAlignment="1">
      <alignment vertical="center"/>
    </xf>
    <xf numFmtId="166" fontId="3" fillId="0" borderId="0" xfId="2" applyNumberFormat="1" applyFont="1" applyAlignment="1">
      <alignment vertical="center"/>
    </xf>
    <xf numFmtId="0" fontId="3" fillId="0" borderId="0" xfId="2" applyFont="1" applyAlignment="1">
      <alignment horizontal="center" vertical="center"/>
    </xf>
    <xf numFmtId="0" fontId="3" fillId="0" borderId="1" xfId="2" applyFont="1" applyBorder="1" applyAlignment="1">
      <alignment horizontal="centerContinuous" vertical="center"/>
    </xf>
    <xf numFmtId="0" fontId="3" fillId="0" borderId="23" xfId="2" applyFont="1" applyBorder="1" applyAlignment="1">
      <alignment horizontal="centerContinuous" vertical="center"/>
    </xf>
    <xf numFmtId="0" fontId="3" fillId="0" borderId="26" xfId="2" applyFont="1" applyBorder="1" applyAlignment="1">
      <alignment horizontal="centerContinuous" vertical="center" wrapText="1"/>
    </xf>
    <xf numFmtId="0" fontId="3" fillId="0" borderId="3" xfId="2" applyFont="1" applyBorder="1" applyAlignment="1">
      <alignment horizontal="centerContinuous" vertical="center"/>
    </xf>
    <xf numFmtId="0" fontId="3" fillId="0" borderId="27" xfId="2" applyFont="1" applyBorder="1" applyAlignment="1">
      <alignment horizontal="center" vertical="top" wrapText="1"/>
    </xf>
    <xf numFmtId="0" fontId="3" fillId="0" borderId="12" xfId="2" applyFont="1" applyBorder="1"/>
    <xf numFmtId="0" fontId="3" fillId="0" borderId="16" xfId="2" applyFont="1" applyBorder="1"/>
    <xf numFmtId="0" fontId="3" fillId="0" borderId="14" xfId="2" applyFont="1" applyBorder="1"/>
    <xf numFmtId="0" fontId="3" fillId="0" borderId="28" xfId="2" applyFont="1" applyBorder="1"/>
    <xf numFmtId="0" fontId="3" fillId="0" borderId="29" xfId="2" applyFont="1" applyBorder="1" applyAlignment="1">
      <alignment horizontal="centerContinuous" vertical="center"/>
    </xf>
    <xf numFmtId="0" fontId="3" fillId="0" borderId="30" xfId="2" applyFont="1" applyBorder="1" applyAlignment="1">
      <alignment horizontal="centerContinuous" vertical="center"/>
    </xf>
    <xf numFmtId="0" fontId="3" fillId="0" borderId="31" xfId="2" applyFont="1" applyBorder="1" applyAlignment="1">
      <alignment horizontal="centerContinuous" vertical="center"/>
    </xf>
    <xf numFmtId="0" fontId="3" fillId="0" borderId="32" xfId="2" applyFont="1" applyBorder="1" applyAlignment="1">
      <alignment horizontal="center" vertical="center"/>
    </xf>
    <xf numFmtId="0" fontId="3" fillId="0" borderId="33" xfId="2" applyFont="1" applyBorder="1" applyAlignment="1">
      <alignment horizontal="center" vertical="center"/>
    </xf>
    <xf numFmtId="0" fontId="3" fillId="0" borderId="34" xfId="2" applyFont="1" applyBorder="1" applyAlignment="1">
      <alignment horizontal="center" vertical="top" wrapText="1"/>
    </xf>
    <xf numFmtId="0" fontId="3" fillId="0" borderId="18" xfId="2" applyFont="1" applyBorder="1" applyAlignment="1">
      <alignment horizontal="center"/>
    </xf>
    <xf numFmtId="0" fontId="3" fillId="0" borderId="22" xfId="2" applyFont="1" applyBorder="1"/>
    <xf numFmtId="0" fontId="3" fillId="0" borderId="20" xfId="2" applyFont="1" applyBorder="1"/>
    <xf numFmtId="0" fontId="3" fillId="0" borderId="35" xfId="2" applyFont="1" applyBorder="1"/>
    <xf numFmtId="0" fontId="3" fillId="0" borderId="21" xfId="2" applyFont="1" applyBorder="1"/>
    <xf numFmtId="0" fontId="3" fillId="0" borderId="36" xfId="2" applyFont="1" applyBorder="1" applyAlignment="1">
      <alignment horizontal="center" vertical="center"/>
    </xf>
    <xf numFmtId="0" fontId="3" fillId="0" borderId="37" xfId="2" applyFont="1" applyBorder="1" applyAlignment="1">
      <alignment horizontal="center" vertical="center"/>
    </xf>
    <xf numFmtId="0" fontId="3" fillId="0" borderId="38" xfId="2" applyFont="1" applyBorder="1" applyAlignment="1">
      <alignment horizontal="center" vertical="center"/>
    </xf>
    <xf numFmtId="0" fontId="3" fillId="0" borderId="39" xfId="2" applyFont="1" applyBorder="1"/>
    <xf numFmtId="166" fontId="3" fillId="0" borderId="0" xfId="2" applyNumberFormat="1" applyFont="1"/>
    <xf numFmtId="166" fontId="3" fillId="0" borderId="12" xfId="2" applyNumberFormat="1" applyFont="1" applyBorder="1"/>
    <xf numFmtId="166" fontId="3" fillId="0" borderId="40" xfId="2" applyNumberFormat="1" applyFont="1" applyBorder="1"/>
    <xf numFmtId="166" fontId="3" fillId="0" borderId="41" xfId="2" applyNumberFormat="1" applyFont="1" applyBorder="1"/>
    <xf numFmtId="166" fontId="3" fillId="0" borderId="34" xfId="2" applyNumberFormat="1" applyFont="1" applyBorder="1"/>
    <xf numFmtId="166" fontId="3" fillId="0" borderId="42" xfId="2" applyNumberFormat="1" applyFont="1" applyBorder="1" applyAlignment="1">
      <alignment vertical="center"/>
    </xf>
    <xf numFmtId="166" fontId="3" fillId="0" borderId="43" xfId="2" applyNumberFormat="1" applyFont="1" applyBorder="1" applyAlignment="1">
      <alignment vertical="center"/>
    </xf>
    <xf numFmtId="166" fontId="3" fillId="0" borderId="44" xfId="2" applyNumberFormat="1" applyFont="1" applyBorder="1" applyAlignment="1">
      <alignment vertical="center"/>
    </xf>
    <xf numFmtId="166" fontId="3" fillId="0" borderId="43" xfId="2" applyNumberFormat="1" applyFont="1" applyBorder="1"/>
    <xf numFmtId="0" fontId="3" fillId="0" borderId="40" xfId="2" applyFont="1" applyBorder="1"/>
    <xf numFmtId="166" fontId="3" fillId="0" borderId="10" xfId="2" applyNumberFormat="1" applyFont="1" applyBorder="1"/>
    <xf numFmtId="166" fontId="3" fillId="0" borderId="7" xfId="2" applyNumberFormat="1" applyFont="1" applyBorder="1"/>
    <xf numFmtId="166" fontId="3" fillId="0" borderId="6" xfId="2" applyNumberFormat="1" applyFont="1" applyBorder="1"/>
    <xf numFmtId="166" fontId="3" fillId="0" borderId="9" xfId="2" applyNumberFormat="1" applyFont="1" applyBorder="1"/>
    <xf numFmtId="0" fontId="3" fillId="0" borderId="4" xfId="2" applyFont="1" applyBorder="1"/>
    <xf numFmtId="0" fontId="3" fillId="0" borderId="8" xfId="2" applyFont="1" applyBorder="1"/>
    <xf numFmtId="166" fontId="3" fillId="0" borderId="28" xfId="2" applyNumberFormat="1" applyFont="1" applyBorder="1"/>
    <xf numFmtId="0" fontId="3" fillId="0" borderId="11" xfId="2" applyFont="1" applyBorder="1"/>
    <xf numFmtId="166" fontId="3" fillId="0" borderId="15" xfId="2" applyNumberFormat="1" applyFont="1" applyBorder="1" applyAlignment="1">
      <alignment vertical="center"/>
    </xf>
    <xf numFmtId="166" fontId="3" fillId="0" borderId="14" xfId="2" applyNumberFormat="1" applyFont="1" applyBorder="1" applyAlignment="1">
      <alignment vertical="center"/>
    </xf>
    <xf numFmtId="166" fontId="3" fillId="0" borderId="13" xfId="2" applyNumberFormat="1" applyFont="1" applyBorder="1" applyAlignment="1">
      <alignment vertical="center"/>
    </xf>
    <xf numFmtId="166" fontId="3" fillId="0" borderId="40" xfId="2" applyNumberFormat="1" applyFont="1" applyBorder="1" applyAlignment="1">
      <alignment vertical="center"/>
    </xf>
    <xf numFmtId="166" fontId="3" fillId="0" borderId="21" xfId="2" applyNumberFormat="1" applyFont="1" applyBorder="1"/>
    <xf numFmtId="166" fontId="3" fillId="0" borderId="20" xfId="2" applyNumberFormat="1" applyFont="1" applyBorder="1"/>
    <xf numFmtId="166" fontId="3" fillId="0" borderId="21" xfId="3" applyNumberFormat="1" applyFont="1" applyBorder="1"/>
    <xf numFmtId="166" fontId="3" fillId="0" borderId="19" xfId="2" applyNumberFormat="1" applyFont="1" applyBorder="1"/>
    <xf numFmtId="166" fontId="3" fillId="0" borderId="22" xfId="2" applyNumberFormat="1" applyFont="1" applyBorder="1"/>
    <xf numFmtId="0" fontId="3" fillId="0" borderId="42" xfId="2" applyFont="1" applyBorder="1"/>
    <xf numFmtId="166" fontId="3" fillId="0" borderId="24" xfId="2" applyNumberFormat="1" applyFont="1" applyBorder="1"/>
    <xf numFmtId="166" fontId="3" fillId="0" borderId="25" xfId="3" applyNumberFormat="1" applyFont="1" applyBorder="1"/>
    <xf numFmtId="166" fontId="3" fillId="0" borderId="23" xfId="2" applyNumberFormat="1" applyFont="1" applyBorder="1"/>
    <xf numFmtId="166" fontId="3" fillId="0" borderId="42" xfId="2" applyNumberFormat="1" applyFont="1" applyBorder="1"/>
    <xf numFmtId="167" fontId="3" fillId="0" borderId="0" xfId="1" applyNumberFormat="1" applyFont="1"/>
    <xf numFmtId="164" fontId="3" fillId="0" borderId="0" xfId="1" applyFont="1"/>
    <xf numFmtId="0" fontId="3" fillId="0" borderId="0" xfId="3" applyFont="1" applyAlignment="1">
      <alignment horizontal="center"/>
    </xf>
    <xf numFmtId="0" fontId="3" fillId="0" borderId="14" xfId="2" applyFont="1" applyBorder="1" applyAlignment="1">
      <alignment horizontal="center"/>
    </xf>
    <xf numFmtId="166" fontId="3" fillId="0" borderId="14" xfId="2" applyNumberFormat="1" applyFont="1" applyBorder="1" applyAlignment="1">
      <alignment horizontal="center"/>
    </xf>
    <xf numFmtId="167" fontId="3" fillId="0" borderId="0" xfId="3" applyNumberFormat="1" applyFont="1"/>
    <xf numFmtId="167" fontId="3" fillId="2" borderId="0" xfId="1" applyNumberFormat="1" applyFont="1" applyFill="1"/>
    <xf numFmtId="0" fontId="3" fillId="0" borderId="4" xfId="2" applyFont="1" applyBorder="1" applyAlignment="1">
      <alignment horizontal="center" vertical="center"/>
    </xf>
    <xf numFmtId="0" fontId="3" fillId="0" borderId="5" xfId="2" applyFont="1" applyBorder="1" applyAlignment="1">
      <alignment horizontal="center" vertical="center"/>
    </xf>
    <xf numFmtId="0" fontId="3" fillId="0" borderId="11" xfId="2" applyFont="1" applyBorder="1" applyAlignment="1">
      <alignment horizontal="center" vertical="center"/>
    </xf>
    <xf numFmtId="0" fontId="3" fillId="0" borderId="12" xfId="2" applyFont="1" applyBorder="1" applyAlignment="1">
      <alignment horizontal="center" vertical="center"/>
    </xf>
    <xf numFmtId="0" fontId="3" fillId="0" borderId="17" xfId="2" applyFont="1" applyBorder="1" applyAlignment="1">
      <alignment horizontal="center" vertical="center"/>
    </xf>
    <xf numFmtId="0" fontId="3" fillId="0" borderId="18" xfId="2" applyFont="1" applyBorder="1" applyAlignment="1">
      <alignment horizontal="center" vertical="center"/>
    </xf>
  </cellXfs>
  <cellStyles count="4">
    <cellStyle name="Milliers" xfId="1" builtinId="3"/>
    <cellStyle name="Normal" xfId="0" builtinId="0"/>
    <cellStyle name="Normal 2" xfId="3" xr:uid="{00000000-0005-0000-0000-000002000000}"/>
    <cellStyle name="Normal 3" xfId="2" xr:uid="{00000000-0005-0000-0000-000003000000}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J103"/>
  <sheetViews>
    <sheetView tabSelected="1" zoomScaleNormal="100" workbookViewId="0">
      <pane xSplit="2" ySplit="7" topLeftCell="AS8" activePane="bottomRight" state="frozen"/>
      <selection activeCell="AY66" sqref="AY66:AY89"/>
      <selection pane="topRight" activeCell="AY66" sqref="AY66:AY89"/>
      <selection pane="bottomLeft" activeCell="AY66" sqref="AY66:AY89"/>
      <selection pane="bottomRight" activeCell="L3" sqref="L3:AW3"/>
    </sheetView>
  </sheetViews>
  <sheetFormatPr baseColWidth="10" defaultColWidth="13.33203125" defaultRowHeight="11.5" x14ac:dyDescent="0.3"/>
  <cols>
    <col min="1" max="1" width="4.33203125" style="13" bestFit="1" customWidth="1"/>
    <col min="2" max="2" width="116.44140625" style="13" bestFit="1" customWidth="1"/>
    <col min="3" max="3" width="12.6640625" style="13" customWidth="1"/>
    <col min="4" max="10" width="11.33203125" style="13" customWidth="1"/>
    <col min="11" max="11" width="16" style="13" customWidth="1"/>
    <col min="12" max="51" width="14.77734375" style="13" customWidth="1"/>
    <col min="52" max="57" width="11.33203125" style="13" customWidth="1"/>
    <col min="58" max="58" width="16.6640625" style="13" bestFit="1" customWidth="1"/>
    <col min="59" max="60" width="11.33203125" style="13" customWidth="1"/>
    <col min="61" max="61" width="12.109375" style="13" customWidth="1"/>
    <col min="62" max="62" width="10.77734375" style="13" bestFit="1" customWidth="1"/>
    <col min="63" max="63" width="13.6640625" style="16" customWidth="1"/>
    <col min="64" max="64" width="21.109375" style="16" bestFit="1" customWidth="1"/>
    <col min="65" max="16384" width="13.33203125" style="13"/>
  </cols>
  <sheetData>
    <row r="1" spans="1:114" s="15" customFormat="1" x14ac:dyDescent="0.3">
      <c r="A1" s="13"/>
      <c r="B1" s="13"/>
      <c r="C1" s="13"/>
      <c r="D1" s="13"/>
      <c r="E1" s="13"/>
      <c r="F1" s="13"/>
      <c r="G1" s="14" t="s">
        <v>0</v>
      </c>
      <c r="H1" s="14"/>
      <c r="I1" s="13"/>
      <c r="J1" s="13"/>
      <c r="K1" s="13"/>
      <c r="L1" s="13"/>
      <c r="M1" s="104"/>
      <c r="N1" s="15" t="s">
        <v>179</v>
      </c>
      <c r="O1" s="13"/>
      <c r="P1" s="13"/>
      <c r="Q1" s="104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6"/>
      <c r="BL1" s="16"/>
      <c r="DF1" s="105"/>
      <c r="DI1" s="106"/>
      <c r="DJ1" s="106"/>
    </row>
    <row r="2" spans="1:114" s="15" customFormat="1" x14ac:dyDescent="0.3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 t="s">
        <v>3</v>
      </c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6"/>
      <c r="BL2" s="16"/>
      <c r="DI2" s="106"/>
      <c r="DJ2" s="106"/>
    </row>
    <row r="3" spans="1:114" s="15" customFormat="1" ht="12" thickBot="1" x14ac:dyDescent="0.35">
      <c r="A3" s="13"/>
      <c r="B3" s="13"/>
      <c r="C3" s="14" t="s">
        <v>4</v>
      </c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4"/>
      <c r="AZ3" s="13"/>
      <c r="BA3" s="13"/>
      <c r="BB3" s="13"/>
      <c r="BC3" s="13"/>
      <c r="BD3" s="13"/>
      <c r="BE3" s="14"/>
      <c r="BF3" s="13"/>
      <c r="BG3" s="13"/>
      <c r="BH3" s="13"/>
      <c r="BI3" s="13"/>
      <c r="BJ3" s="13"/>
      <c r="BK3" s="16"/>
      <c r="BL3" s="16"/>
      <c r="DI3" s="106"/>
      <c r="DJ3" s="106"/>
    </row>
    <row r="4" spans="1:114" s="15" customFormat="1" ht="12.5" thickTop="1" thickBot="1" x14ac:dyDescent="0.3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7" t="s">
        <v>5</v>
      </c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9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6"/>
      <c r="BK4" s="13"/>
      <c r="BL4" s="13"/>
      <c r="DI4" s="106"/>
      <c r="DJ4" s="106"/>
    </row>
    <row r="5" spans="1:114" s="15" customFormat="1" ht="115.5" thickTop="1" x14ac:dyDescent="0.3">
      <c r="A5" s="111" t="s">
        <v>6</v>
      </c>
      <c r="B5" s="112"/>
      <c r="C5" s="3" t="s">
        <v>7</v>
      </c>
      <c r="D5" s="20" t="s">
        <v>8</v>
      </c>
      <c r="E5" s="20" t="s">
        <v>9</v>
      </c>
      <c r="F5" s="20" t="s">
        <v>10</v>
      </c>
      <c r="G5" s="20" t="s">
        <v>11</v>
      </c>
      <c r="H5" s="20" t="s">
        <v>12</v>
      </c>
      <c r="I5" s="20" t="s">
        <v>13</v>
      </c>
      <c r="J5" s="21" t="s">
        <v>14</v>
      </c>
      <c r="K5" s="22" t="s">
        <v>15</v>
      </c>
      <c r="L5" s="2" t="s">
        <v>16</v>
      </c>
      <c r="M5" s="3" t="s">
        <v>17</v>
      </c>
      <c r="N5" s="3" t="s">
        <v>18</v>
      </c>
      <c r="O5" s="3" t="s">
        <v>19</v>
      </c>
      <c r="P5" s="3" t="s">
        <v>20</v>
      </c>
      <c r="Q5" s="3" t="s">
        <v>21</v>
      </c>
      <c r="R5" s="3" t="s">
        <v>22</v>
      </c>
      <c r="S5" s="3" t="s">
        <v>23</v>
      </c>
      <c r="T5" s="3" t="s">
        <v>24</v>
      </c>
      <c r="U5" s="3" t="s">
        <v>25</v>
      </c>
      <c r="V5" s="3" t="s">
        <v>26</v>
      </c>
      <c r="W5" s="3" t="s">
        <v>27</v>
      </c>
      <c r="X5" s="3" t="s">
        <v>28</v>
      </c>
      <c r="Y5" s="3" t="s">
        <v>29</v>
      </c>
      <c r="Z5" s="3" t="s">
        <v>30</v>
      </c>
      <c r="AA5" s="3" t="s">
        <v>31</v>
      </c>
      <c r="AB5" s="3" t="s">
        <v>32</v>
      </c>
      <c r="AC5" s="3" t="s">
        <v>33</v>
      </c>
      <c r="AD5" s="3" t="s">
        <v>34</v>
      </c>
      <c r="AE5" s="3" t="s">
        <v>35</v>
      </c>
      <c r="AF5" s="3" t="s">
        <v>36</v>
      </c>
      <c r="AG5" s="3" t="s">
        <v>37</v>
      </c>
      <c r="AH5" s="3" t="s">
        <v>38</v>
      </c>
      <c r="AI5" s="3" t="s">
        <v>39</v>
      </c>
      <c r="AJ5" s="3" t="s">
        <v>40</v>
      </c>
      <c r="AK5" s="3" t="s">
        <v>41</v>
      </c>
      <c r="AL5" s="3" t="s">
        <v>42</v>
      </c>
      <c r="AM5" s="3" t="s">
        <v>43</v>
      </c>
      <c r="AN5" s="3" t="s">
        <v>44</v>
      </c>
      <c r="AO5" s="3" t="s">
        <v>45</v>
      </c>
      <c r="AP5" s="3" t="s">
        <v>46</v>
      </c>
      <c r="AQ5" s="3" t="s">
        <v>47</v>
      </c>
      <c r="AR5" s="3" t="s">
        <v>48</v>
      </c>
      <c r="AS5" s="3" t="s">
        <v>49</v>
      </c>
      <c r="AT5" s="3" t="s">
        <v>50</v>
      </c>
      <c r="AU5" s="3" t="s">
        <v>51</v>
      </c>
      <c r="AV5" s="3" t="s">
        <v>52</v>
      </c>
      <c r="AW5" s="3" t="s">
        <v>53</v>
      </c>
      <c r="AX5" s="22" t="s">
        <v>54</v>
      </c>
      <c r="AY5" s="23" t="s">
        <v>55</v>
      </c>
      <c r="AZ5" s="24" t="s">
        <v>56</v>
      </c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DI5" s="106"/>
      <c r="DJ5" s="106"/>
    </row>
    <row r="6" spans="1:114" s="15" customFormat="1" ht="14.65" customHeight="1" x14ac:dyDescent="0.3">
      <c r="A6" s="113"/>
      <c r="B6" s="114"/>
      <c r="C6" s="25"/>
      <c r="D6" s="26"/>
      <c r="E6" s="26"/>
      <c r="F6" s="26"/>
      <c r="G6" s="26"/>
      <c r="H6" s="26"/>
      <c r="I6" s="26"/>
      <c r="J6" s="26"/>
      <c r="K6" s="26"/>
      <c r="L6" s="27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8"/>
      <c r="AY6" s="29"/>
      <c r="AZ6" s="30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DI6" s="106"/>
      <c r="DJ6" s="106"/>
    </row>
    <row r="7" spans="1:114" s="15" customFormat="1" ht="15" customHeight="1" thickBot="1" x14ac:dyDescent="0.35">
      <c r="A7" s="115"/>
      <c r="B7" s="116"/>
      <c r="C7" s="31"/>
      <c r="D7" s="32" t="s">
        <v>57</v>
      </c>
      <c r="E7" s="32" t="s">
        <v>58</v>
      </c>
      <c r="F7" s="32" t="s">
        <v>59</v>
      </c>
      <c r="G7" s="32" t="s">
        <v>60</v>
      </c>
      <c r="H7" s="32" t="s">
        <v>61</v>
      </c>
      <c r="I7" s="32" t="s">
        <v>62</v>
      </c>
      <c r="J7" s="32" t="s">
        <v>63</v>
      </c>
      <c r="K7" s="32"/>
      <c r="L7" s="33" t="s">
        <v>64</v>
      </c>
      <c r="M7" s="31" t="s">
        <v>65</v>
      </c>
      <c r="N7" s="31" t="s">
        <v>66</v>
      </c>
      <c r="O7" s="31" t="s">
        <v>67</v>
      </c>
      <c r="P7" s="31" t="s">
        <v>68</v>
      </c>
      <c r="Q7" s="31" t="s">
        <v>69</v>
      </c>
      <c r="R7" s="31" t="s">
        <v>70</v>
      </c>
      <c r="S7" s="31" t="s">
        <v>71</v>
      </c>
      <c r="T7" s="31" t="s">
        <v>72</v>
      </c>
      <c r="U7" s="31" t="s">
        <v>73</v>
      </c>
      <c r="V7" s="31" t="s">
        <v>74</v>
      </c>
      <c r="W7" s="31" t="s">
        <v>75</v>
      </c>
      <c r="X7" s="31" t="s">
        <v>76</v>
      </c>
      <c r="Y7" s="31" t="s">
        <v>77</v>
      </c>
      <c r="Z7" s="31" t="s">
        <v>78</v>
      </c>
      <c r="AA7" s="31" t="s">
        <v>79</v>
      </c>
      <c r="AB7" s="31" t="s">
        <v>80</v>
      </c>
      <c r="AC7" s="31" t="s">
        <v>81</v>
      </c>
      <c r="AD7" s="31" t="s">
        <v>82</v>
      </c>
      <c r="AE7" s="31" t="s">
        <v>83</v>
      </c>
      <c r="AF7" s="31" t="s">
        <v>84</v>
      </c>
      <c r="AG7" s="31" t="s">
        <v>85</v>
      </c>
      <c r="AH7" s="31" t="s">
        <v>86</v>
      </c>
      <c r="AI7" s="31" t="s">
        <v>87</v>
      </c>
      <c r="AJ7" s="31" t="s">
        <v>88</v>
      </c>
      <c r="AK7" s="31" t="s">
        <v>89</v>
      </c>
      <c r="AL7" s="31" t="s">
        <v>90</v>
      </c>
      <c r="AM7" s="31" t="s">
        <v>91</v>
      </c>
      <c r="AN7" s="31" t="s">
        <v>92</v>
      </c>
      <c r="AO7" s="31" t="s">
        <v>93</v>
      </c>
      <c r="AP7" s="31" t="s">
        <v>94</v>
      </c>
      <c r="AQ7" s="31" t="s">
        <v>95</v>
      </c>
      <c r="AR7" s="31" t="s">
        <v>96</v>
      </c>
      <c r="AS7" s="31" t="s">
        <v>97</v>
      </c>
      <c r="AT7" s="31" t="s">
        <v>98</v>
      </c>
      <c r="AU7" s="31" t="s">
        <v>99</v>
      </c>
      <c r="AV7" s="31" t="s">
        <v>100</v>
      </c>
      <c r="AW7" s="31" t="s">
        <v>101</v>
      </c>
      <c r="AX7" s="34"/>
      <c r="AY7" s="29"/>
      <c r="AZ7" s="30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DI7" s="106"/>
      <c r="DJ7" s="106"/>
    </row>
    <row r="8" spans="1:114" s="15" customFormat="1" ht="12" thickTop="1" x14ac:dyDescent="0.3">
      <c r="A8" s="4" t="s">
        <v>64</v>
      </c>
      <c r="B8" s="5" t="s">
        <v>102</v>
      </c>
      <c r="C8" s="35">
        <f>+D8+E8+F8+G8+H8+I8+J8+K8</f>
        <v>377591</v>
      </c>
      <c r="D8" s="35">
        <v>33790</v>
      </c>
      <c r="E8" s="36">
        <v>14232</v>
      </c>
      <c r="F8" s="36">
        <v>41</v>
      </c>
      <c r="G8" s="36">
        <v>0</v>
      </c>
      <c r="H8" s="36">
        <v>222</v>
      </c>
      <c r="I8" s="36">
        <v>54</v>
      </c>
      <c r="J8" s="36">
        <v>967</v>
      </c>
      <c r="K8" s="36">
        <f>+AX8+AZ8</f>
        <v>328285</v>
      </c>
      <c r="L8" s="37">
        <v>316534</v>
      </c>
      <c r="M8" s="35">
        <v>0</v>
      </c>
      <c r="N8" s="35">
        <v>0</v>
      </c>
      <c r="O8" s="35">
        <v>0</v>
      </c>
      <c r="P8" s="35">
        <v>0</v>
      </c>
      <c r="Q8" s="35">
        <v>0</v>
      </c>
      <c r="R8" s="35">
        <v>0</v>
      </c>
      <c r="S8" s="35">
        <v>0</v>
      </c>
      <c r="T8" s="35">
        <v>0</v>
      </c>
      <c r="U8" s="35">
        <v>0</v>
      </c>
      <c r="V8" s="35">
        <v>0</v>
      </c>
      <c r="W8" s="35">
        <v>0</v>
      </c>
      <c r="X8" s="35">
        <v>0</v>
      </c>
      <c r="Y8" s="35">
        <v>0</v>
      </c>
      <c r="Z8" s="35">
        <v>0</v>
      </c>
      <c r="AA8" s="35">
        <v>0</v>
      </c>
      <c r="AB8" s="35">
        <v>0</v>
      </c>
      <c r="AC8" s="35">
        <v>0</v>
      </c>
      <c r="AD8" s="35">
        <v>0</v>
      </c>
      <c r="AE8" s="35">
        <v>0</v>
      </c>
      <c r="AF8" s="35">
        <v>0</v>
      </c>
      <c r="AG8" s="35">
        <v>0</v>
      </c>
      <c r="AH8" s="35">
        <v>0</v>
      </c>
      <c r="AI8" s="35">
        <v>0</v>
      </c>
      <c r="AJ8" s="35">
        <v>0</v>
      </c>
      <c r="AK8" s="35">
        <v>0</v>
      </c>
      <c r="AL8" s="35">
        <v>0</v>
      </c>
      <c r="AM8" s="35">
        <v>0</v>
      </c>
      <c r="AN8" s="35">
        <v>0</v>
      </c>
      <c r="AO8" s="35">
        <v>0</v>
      </c>
      <c r="AP8" s="35">
        <v>0</v>
      </c>
      <c r="AQ8" s="35">
        <v>0</v>
      </c>
      <c r="AR8" s="35">
        <v>0</v>
      </c>
      <c r="AS8" s="35">
        <v>0</v>
      </c>
      <c r="AT8" s="35">
        <v>0</v>
      </c>
      <c r="AU8" s="35"/>
      <c r="AV8" s="35"/>
      <c r="AW8" s="35">
        <v>0</v>
      </c>
      <c r="AX8" s="38">
        <f>+SUM(L8:AW8)</f>
        <v>316534</v>
      </c>
      <c r="AY8" s="82"/>
      <c r="AZ8" s="85">
        <v>11751</v>
      </c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DI8" s="106"/>
      <c r="DJ8" s="106"/>
    </row>
    <row r="9" spans="1:114" s="15" customFormat="1" x14ac:dyDescent="0.3">
      <c r="A9" s="6" t="s">
        <v>65</v>
      </c>
      <c r="B9" s="7" t="s">
        <v>103</v>
      </c>
      <c r="C9" s="35">
        <f t="shared" ref="C9:C45" si="0">+D9+E9+F9+G9+H9+I9+J9+K9</f>
        <v>103961</v>
      </c>
      <c r="D9" s="35">
        <v>8791</v>
      </c>
      <c r="E9" s="36">
        <v>1153</v>
      </c>
      <c r="F9" s="36">
        <v>0</v>
      </c>
      <c r="G9" s="36">
        <v>0</v>
      </c>
      <c r="H9" s="36">
        <v>0</v>
      </c>
      <c r="I9" s="36">
        <v>0</v>
      </c>
      <c r="J9" s="36">
        <v>30</v>
      </c>
      <c r="K9" s="36">
        <f t="shared" ref="K9:K45" si="1">+AX9+AZ9</f>
        <v>93987</v>
      </c>
      <c r="L9" s="37">
        <v>0</v>
      </c>
      <c r="M9" s="35">
        <v>90934</v>
      </c>
      <c r="N9" s="35">
        <v>0</v>
      </c>
      <c r="O9" s="35">
        <v>0</v>
      </c>
      <c r="P9" s="35">
        <v>0</v>
      </c>
      <c r="Q9" s="35">
        <v>0</v>
      </c>
      <c r="R9" s="35">
        <v>0</v>
      </c>
      <c r="S9" s="35">
        <v>0</v>
      </c>
      <c r="T9" s="35">
        <v>0</v>
      </c>
      <c r="U9" s="35">
        <v>0</v>
      </c>
      <c r="V9" s="35">
        <v>0</v>
      </c>
      <c r="W9" s="35">
        <v>0</v>
      </c>
      <c r="X9" s="35">
        <v>0</v>
      </c>
      <c r="Y9" s="35">
        <v>0</v>
      </c>
      <c r="Z9" s="35">
        <v>0</v>
      </c>
      <c r="AA9" s="35">
        <v>0</v>
      </c>
      <c r="AB9" s="35">
        <v>0</v>
      </c>
      <c r="AC9" s="35">
        <v>0</v>
      </c>
      <c r="AD9" s="35">
        <v>0</v>
      </c>
      <c r="AE9" s="35">
        <v>0</v>
      </c>
      <c r="AF9" s="35">
        <v>0</v>
      </c>
      <c r="AG9" s="35">
        <v>0</v>
      </c>
      <c r="AH9" s="35">
        <v>0</v>
      </c>
      <c r="AI9" s="35">
        <v>0</v>
      </c>
      <c r="AJ9" s="35">
        <v>0</v>
      </c>
      <c r="AK9" s="35">
        <v>0</v>
      </c>
      <c r="AL9" s="35">
        <v>0</v>
      </c>
      <c r="AM9" s="35">
        <v>0</v>
      </c>
      <c r="AN9" s="35">
        <v>0</v>
      </c>
      <c r="AO9" s="35">
        <v>0</v>
      </c>
      <c r="AP9" s="35">
        <v>0</v>
      </c>
      <c r="AQ9" s="35">
        <v>0</v>
      </c>
      <c r="AR9" s="35">
        <v>0</v>
      </c>
      <c r="AS9" s="35">
        <v>0</v>
      </c>
      <c r="AT9" s="35">
        <v>0</v>
      </c>
      <c r="AU9" s="35"/>
      <c r="AV9" s="35"/>
      <c r="AW9" s="35">
        <v>0</v>
      </c>
      <c r="AX9" s="38">
        <f t="shared" ref="AX9:AX45" si="2">+SUM(L9:AW9)</f>
        <v>90934</v>
      </c>
      <c r="AY9" s="37"/>
      <c r="AZ9" s="38">
        <v>3053</v>
      </c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DI9" s="106"/>
      <c r="DJ9" s="106"/>
    </row>
    <row r="10" spans="1:114" s="15" customFormat="1" x14ac:dyDescent="0.3">
      <c r="A10" s="6" t="s">
        <v>66</v>
      </c>
      <c r="B10" s="7" t="s">
        <v>104</v>
      </c>
      <c r="C10" s="35">
        <f t="shared" si="0"/>
        <v>37176</v>
      </c>
      <c r="D10" s="35">
        <v>3844</v>
      </c>
      <c r="E10" s="36">
        <v>1159</v>
      </c>
      <c r="F10" s="36">
        <v>0</v>
      </c>
      <c r="G10" s="36">
        <v>0</v>
      </c>
      <c r="H10" s="36">
        <v>0</v>
      </c>
      <c r="I10" s="36">
        <v>0</v>
      </c>
      <c r="J10" s="36">
        <v>0</v>
      </c>
      <c r="K10" s="36">
        <f t="shared" si="1"/>
        <v>32173</v>
      </c>
      <c r="L10" s="37">
        <v>0</v>
      </c>
      <c r="M10" s="35">
        <v>0</v>
      </c>
      <c r="N10" s="35">
        <v>32012</v>
      </c>
      <c r="O10" s="35">
        <v>0</v>
      </c>
      <c r="P10" s="35">
        <v>0</v>
      </c>
      <c r="Q10" s="35">
        <v>0</v>
      </c>
      <c r="R10" s="35">
        <v>0</v>
      </c>
      <c r="S10" s="35">
        <v>0</v>
      </c>
      <c r="T10" s="35">
        <v>0</v>
      </c>
      <c r="U10" s="35">
        <v>0</v>
      </c>
      <c r="V10" s="35">
        <v>0</v>
      </c>
      <c r="W10" s="35">
        <v>0</v>
      </c>
      <c r="X10" s="35">
        <v>0</v>
      </c>
      <c r="Y10" s="35">
        <v>0</v>
      </c>
      <c r="Z10" s="35">
        <v>0</v>
      </c>
      <c r="AA10" s="35">
        <v>0</v>
      </c>
      <c r="AB10" s="35">
        <v>0</v>
      </c>
      <c r="AC10" s="35">
        <v>0</v>
      </c>
      <c r="AD10" s="35">
        <v>0</v>
      </c>
      <c r="AE10" s="35">
        <v>0</v>
      </c>
      <c r="AF10" s="35">
        <v>0</v>
      </c>
      <c r="AG10" s="35">
        <v>0</v>
      </c>
      <c r="AH10" s="35">
        <v>0</v>
      </c>
      <c r="AI10" s="35">
        <v>0</v>
      </c>
      <c r="AJ10" s="35">
        <v>0</v>
      </c>
      <c r="AK10" s="35">
        <v>0</v>
      </c>
      <c r="AL10" s="35">
        <v>0</v>
      </c>
      <c r="AM10" s="35">
        <v>0</v>
      </c>
      <c r="AN10" s="35">
        <v>0</v>
      </c>
      <c r="AO10" s="35">
        <v>0</v>
      </c>
      <c r="AP10" s="35">
        <v>0</v>
      </c>
      <c r="AQ10" s="35">
        <v>0</v>
      </c>
      <c r="AR10" s="35">
        <v>0</v>
      </c>
      <c r="AS10" s="35">
        <v>0</v>
      </c>
      <c r="AT10" s="35">
        <v>0</v>
      </c>
      <c r="AU10" s="35"/>
      <c r="AV10" s="35"/>
      <c r="AW10" s="35">
        <v>0</v>
      </c>
      <c r="AX10" s="38">
        <f t="shared" si="2"/>
        <v>32012</v>
      </c>
      <c r="AY10" s="37"/>
      <c r="AZ10" s="38">
        <v>161</v>
      </c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DI10" s="106"/>
      <c r="DJ10" s="106"/>
    </row>
    <row r="11" spans="1:114" s="15" customFormat="1" x14ac:dyDescent="0.3">
      <c r="A11" s="6" t="s">
        <v>67</v>
      </c>
      <c r="B11" s="7" t="s">
        <v>105</v>
      </c>
      <c r="C11" s="35">
        <f t="shared" si="0"/>
        <v>24054</v>
      </c>
      <c r="D11" s="35">
        <v>2554</v>
      </c>
      <c r="E11" s="36">
        <v>759</v>
      </c>
      <c r="F11" s="36">
        <v>4</v>
      </c>
      <c r="G11" s="36">
        <v>0</v>
      </c>
      <c r="H11" s="36">
        <v>0</v>
      </c>
      <c r="I11" s="36">
        <v>0</v>
      </c>
      <c r="J11" s="36">
        <v>26</v>
      </c>
      <c r="K11" s="36">
        <f t="shared" si="1"/>
        <v>20711</v>
      </c>
      <c r="L11" s="37">
        <v>0</v>
      </c>
      <c r="M11" s="35">
        <v>0</v>
      </c>
      <c r="N11" s="35">
        <v>0</v>
      </c>
      <c r="O11" s="35">
        <v>20234</v>
      </c>
      <c r="P11" s="35">
        <v>0</v>
      </c>
      <c r="Q11" s="35">
        <v>0</v>
      </c>
      <c r="R11" s="35">
        <v>0</v>
      </c>
      <c r="S11" s="35">
        <v>0</v>
      </c>
      <c r="T11" s="35">
        <v>0</v>
      </c>
      <c r="U11" s="35">
        <v>0</v>
      </c>
      <c r="V11" s="35">
        <v>0</v>
      </c>
      <c r="W11" s="35">
        <v>0</v>
      </c>
      <c r="X11" s="35">
        <v>0</v>
      </c>
      <c r="Y11" s="35">
        <v>0</v>
      </c>
      <c r="Z11" s="35">
        <v>0</v>
      </c>
      <c r="AA11" s="35">
        <v>0</v>
      </c>
      <c r="AB11" s="35">
        <v>0</v>
      </c>
      <c r="AC11" s="35">
        <v>0</v>
      </c>
      <c r="AD11" s="35">
        <v>0</v>
      </c>
      <c r="AE11" s="35">
        <v>0</v>
      </c>
      <c r="AF11" s="35">
        <v>0</v>
      </c>
      <c r="AG11" s="35">
        <v>0</v>
      </c>
      <c r="AH11" s="35">
        <v>0</v>
      </c>
      <c r="AI11" s="35">
        <v>0</v>
      </c>
      <c r="AJ11" s="35">
        <v>0</v>
      </c>
      <c r="AK11" s="35">
        <v>0</v>
      </c>
      <c r="AL11" s="35">
        <v>0</v>
      </c>
      <c r="AM11" s="35">
        <v>0</v>
      </c>
      <c r="AN11" s="35">
        <v>0</v>
      </c>
      <c r="AO11" s="35">
        <v>0</v>
      </c>
      <c r="AP11" s="35">
        <v>0</v>
      </c>
      <c r="AQ11" s="35">
        <v>0</v>
      </c>
      <c r="AR11" s="35">
        <v>0</v>
      </c>
      <c r="AS11" s="35">
        <v>0</v>
      </c>
      <c r="AT11" s="35">
        <v>0</v>
      </c>
      <c r="AU11" s="35"/>
      <c r="AV11" s="35"/>
      <c r="AW11" s="35">
        <v>0</v>
      </c>
      <c r="AX11" s="38">
        <f t="shared" si="2"/>
        <v>20234</v>
      </c>
      <c r="AY11" s="37"/>
      <c r="AZ11" s="38">
        <v>477</v>
      </c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DI11" s="106"/>
      <c r="DJ11" s="106"/>
    </row>
    <row r="12" spans="1:114" s="15" customFormat="1" x14ac:dyDescent="0.3">
      <c r="A12" s="6" t="s">
        <v>68</v>
      </c>
      <c r="B12" s="7" t="s">
        <v>106</v>
      </c>
      <c r="C12" s="35">
        <f t="shared" si="0"/>
        <v>35818</v>
      </c>
      <c r="D12" s="35">
        <v>2706</v>
      </c>
      <c r="E12" s="36">
        <v>1425</v>
      </c>
      <c r="F12" s="36">
        <v>88</v>
      </c>
      <c r="G12" s="36">
        <v>0</v>
      </c>
      <c r="H12" s="36">
        <v>0</v>
      </c>
      <c r="I12" s="36">
        <v>0</v>
      </c>
      <c r="J12" s="36">
        <v>164</v>
      </c>
      <c r="K12" s="36">
        <f t="shared" si="1"/>
        <v>31435</v>
      </c>
      <c r="L12" s="37">
        <v>0</v>
      </c>
      <c r="M12" s="35">
        <v>0</v>
      </c>
      <c r="N12" s="35">
        <v>0</v>
      </c>
      <c r="O12" s="35">
        <v>0</v>
      </c>
      <c r="P12" s="35">
        <v>23223</v>
      </c>
      <c r="Q12" s="35">
        <v>0</v>
      </c>
      <c r="R12" s="35">
        <v>0</v>
      </c>
      <c r="S12" s="35">
        <v>0</v>
      </c>
      <c r="T12" s="35">
        <v>0</v>
      </c>
      <c r="U12" s="35">
        <v>0</v>
      </c>
      <c r="V12" s="35">
        <v>0</v>
      </c>
      <c r="W12" s="35">
        <v>0</v>
      </c>
      <c r="X12" s="35">
        <v>0</v>
      </c>
      <c r="Y12" s="35">
        <v>3124</v>
      </c>
      <c r="Z12" s="35">
        <v>0</v>
      </c>
      <c r="AA12" s="35">
        <v>0</v>
      </c>
      <c r="AB12" s="35">
        <v>0</v>
      </c>
      <c r="AC12" s="35">
        <v>0</v>
      </c>
      <c r="AD12" s="35">
        <v>0</v>
      </c>
      <c r="AE12" s="35">
        <v>0</v>
      </c>
      <c r="AF12" s="35">
        <v>0</v>
      </c>
      <c r="AG12" s="35">
        <v>0</v>
      </c>
      <c r="AH12" s="35">
        <v>0</v>
      </c>
      <c r="AI12" s="35">
        <v>0</v>
      </c>
      <c r="AJ12" s="35">
        <v>0</v>
      </c>
      <c r="AK12" s="35">
        <v>0</v>
      </c>
      <c r="AL12" s="35">
        <v>0</v>
      </c>
      <c r="AM12" s="35">
        <v>0</v>
      </c>
      <c r="AN12" s="35">
        <v>0</v>
      </c>
      <c r="AO12" s="35">
        <v>0</v>
      </c>
      <c r="AP12" s="35">
        <v>0</v>
      </c>
      <c r="AQ12" s="35">
        <v>0</v>
      </c>
      <c r="AR12" s="35">
        <v>0</v>
      </c>
      <c r="AS12" s="35">
        <v>0</v>
      </c>
      <c r="AT12" s="35">
        <v>0</v>
      </c>
      <c r="AU12" s="35"/>
      <c r="AV12" s="35"/>
      <c r="AW12" s="35">
        <v>0</v>
      </c>
      <c r="AX12" s="38">
        <f t="shared" si="2"/>
        <v>26347</v>
      </c>
      <c r="AY12" s="37"/>
      <c r="AZ12" s="38">
        <v>5088</v>
      </c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DI12" s="106"/>
      <c r="DJ12" s="106"/>
    </row>
    <row r="13" spans="1:114" s="15" customFormat="1" x14ac:dyDescent="0.3">
      <c r="A13" s="6" t="s">
        <v>69</v>
      </c>
      <c r="B13" s="7" t="s">
        <v>107</v>
      </c>
      <c r="C13" s="35">
        <f t="shared" si="0"/>
        <v>427960</v>
      </c>
      <c r="D13" s="35">
        <v>41250</v>
      </c>
      <c r="E13" s="36">
        <v>9463</v>
      </c>
      <c r="F13" s="36">
        <v>14731</v>
      </c>
      <c r="G13" s="36">
        <v>0</v>
      </c>
      <c r="H13" s="36">
        <v>255</v>
      </c>
      <c r="I13" s="36">
        <v>53</v>
      </c>
      <c r="J13" s="36">
        <v>4930</v>
      </c>
      <c r="K13" s="36">
        <f t="shared" si="1"/>
        <v>357278</v>
      </c>
      <c r="L13" s="37">
        <v>0</v>
      </c>
      <c r="M13" s="35">
        <v>0</v>
      </c>
      <c r="N13" s="35">
        <v>0</v>
      </c>
      <c r="O13" s="35">
        <v>0</v>
      </c>
      <c r="P13" s="35">
        <v>0</v>
      </c>
      <c r="Q13" s="35">
        <v>312363</v>
      </c>
      <c r="R13" s="35">
        <v>0</v>
      </c>
      <c r="S13" s="35">
        <v>0</v>
      </c>
      <c r="T13" s="35">
        <v>0</v>
      </c>
      <c r="U13" s="35">
        <v>0</v>
      </c>
      <c r="V13" s="35">
        <v>0</v>
      </c>
      <c r="W13" s="35">
        <v>0</v>
      </c>
      <c r="X13" s="35">
        <v>0</v>
      </c>
      <c r="Y13" s="35">
        <v>0</v>
      </c>
      <c r="Z13" s="35">
        <v>0</v>
      </c>
      <c r="AA13" s="35">
        <v>0</v>
      </c>
      <c r="AB13" s="35">
        <v>0</v>
      </c>
      <c r="AC13" s="35">
        <v>0</v>
      </c>
      <c r="AD13" s="35">
        <v>0</v>
      </c>
      <c r="AE13" s="35">
        <v>0</v>
      </c>
      <c r="AF13" s="35">
        <v>0</v>
      </c>
      <c r="AG13" s="35">
        <v>0</v>
      </c>
      <c r="AH13" s="35">
        <v>0</v>
      </c>
      <c r="AI13" s="35">
        <v>0</v>
      </c>
      <c r="AJ13" s="35">
        <v>0</v>
      </c>
      <c r="AK13" s="35">
        <v>0</v>
      </c>
      <c r="AL13" s="35">
        <v>0</v>
      </c>
      <c r="AM13" s="35">
        <v>0</v>
      </c>
      <c r="AN13" s="35">
        <v>0</v>
      </c>
      <c r="AO13" s="35">
        <v>0</v>
      </c>
      <c r="AP13" s="35">
        <v>0</v>
      </c>
      <c r="AQ13" s="35">
        <v>0</v>
      </c>
      <c r="AR13" s="35">
        <v>0</v>
      </c>
      <c r="AS13" s="35">
        <v>0</v>
      </c>
      <c r="AT13" s="35">
        <v>0</v>
      </c>
      <c r="AU13" s="35"/>
      <c r="AV13" s="35"/>
      <c r="AW13" s="35">
        <v>0</v>
      </c>
      <c r="AX13" s="38">
        <f t="shared" si="2"/>
        <v>312363</v>
      </c>
      <c r="AY13" s="37"/>
      <c r="AZ13" s="38">
        <v>44915</v>
      </c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DI13" s="106"/>
      <c r="DJ13" s="106"/>
    </row>
    <row r="14" spans="1:114" s="15" customFormat="1" x14ac:dyDescent="0.3">
      <c r="A14" s="6" t="s">
        <v>70</v>
      </c>
      <c r="B14" s="7" t="s">
        <v>108</v>
      </c>
      <c r="C14" s="35">
        <f t="shared" si="0"/>
        <v>108398</v>
      </c>
      <c r="D14" s="35">
        <v>8253</v>
      </c>
      <c r="E14" s="36">
        <v>814</v>
      </c>
      <c r="F14" s="36">
        <v>2726</v>
      </c>
      <c r="G14" s="36">
        <v>0</v>
      </c>
      <c r="H14" s="36">
        <v>1832</v>
      </c>
      <c r="I14" s="36">
        <v>11</v>
      </c>
      <c r="J14" s="36">
        <v>1472</v>
      </c>
      <c r="K14" s="36">
        <f t="shared" si="1"/>
        <v>93290</v>
      </c>
      <c r="L14" s="37">
        <v>0</v>
      </c>
      <c r="M14" s="35">
        <v>0</v>
      </c>
      <c r="N14" s="35">
        <v>0</v>
      </c>
      <c r="O14" s="35">
        <v>0</v>
      </c>
      <c r="P14" s="35">
        <v>0</v>
      </c>
      <c r="Q14" s="35">
        <v>0</v>
      </c>
      <c r="R14" s="35">
        <v>87529</v>
      </c>
      <c r="S14" s="35">
        <v>0</v>
      </c>
      <c r="T14" s="35">
        <v>0</v>
      </c>
      <c r="U14" s="35">
        <v>0</v>
      </c>
      <c r="V14" s="35">
        <v>0</v>
      </c>
      <c r="W14" s="35">
        <v>0</v>
      </c>
      <c r="X14" s="35">
        <v>0</v>
      </c>
      <c r="Y14" s="35">
        <v>0</v>
      </c>
      <c r="Z14" s="35">
        <v>0</v>
      </c>
      <c r="AA14" s="35">
        <v>0</v>
      </c>
      <c r="AB14" s="35">
        <v>0</v>
      </c>
      <c r="AC14" s="35">
        <v>0</v>
      </c>
      <c r="AD14" s="35">
        <v>0</v>
      </c>
      <c r="AE14" s="35">
        <v>0</v>
      </c>
      <c r="AF14" s="35">
        <v>0</v>
      </c>
      <c r="AG14" s="35">
        <v>0</v>
      </c>
      <c r="AH14" s="35">
        <v>0</v>
      </c>
      <c r="AI14" s="35">
        <v>0</v>
      </c>
      <c r="AJ14" s="35">
        <v>0</v>
      </c>
      <c r="AK14" s="35">
        <v>0</v>
      </c>
      <c r="AL14" s="35">
        <v>0</v>
      </c>
      <c r="AM14" s="35">
        <v>0</v>
      </c>
      <c r="AN14" s="35">
        <v>0</v>
      </c>
      <c r="AO14" s="35">
        <v>0</v>
      </c>
      <c r="AP14" s="35">
        <v>0</v>
      </c>
      <c r="AQ14" s="35">
        <v>0</v>
      </c>
      <c r="AR14" s="35">
        <v>0</v>
      </c>
      <c r="AS14" s="35">
        <v>0</v>
      </c>
      <c r="AT14" s="35">
        <v>0</v>
      </c>
      <c r="AU14" s="35"/>
      <c r="AV14" s="35"/>
      <c r="AW14" s="35">
        <v>0</v>
      </c>
      <c r="AX14" s="38">
        <f t="shared" si="2"/>
        <v>87529</v>
      </c>
      <c r="AY14" s="37"/>
      <c r="AZ14" s="38">
        <v>5761</v>
      </c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DI14" s="106"/>
      <c r="DJ14" s="106"/>
    </row>
    <row r="15" spans="1:114" s="15" customFormat="1" x14ac:dyDescent="0.3">
      <c r="A15" s="6" t="s">
        <v>71</v>
      </c>
      <c r="B15" s="7" t="s">
        <v>109</v>
      </c>
      <c r="C15" s="35">
        <f t="shared" si="0"/>
        <v>13850</v>
      </c>
      <c r="D15" s="35">
        <v>881</v>
      </c>
      <c r="E15" s="36">
        <v>212</v>
      </c>
      <c r="F15" s="36">
        <v>1230</v>
      </c>
      <c r="G15" s="36">
        <v>0</v>
      </c>
      <c r="H15" s="36">
        <v>0</v>
      </c>
      <c r="I15" s="36">
        <v>214</v>
      </c>
      <c r="J15" s="36">
        <v>2483</v>
      </c>
      <c r="K15" s="36">
        <f t="shared" si="1"/>
        <v>8830</v>
      </c>
      <c r="L15" s="37">
        <v>0</v>
      </c>
      <c r="M15" s="35">
        <v>0</v>
      </c>
      <c r="N15" s="35">
        <v>0</v>
      </c>
      <c r="O15" s="35">
        <v>0</v>
      </c>
      <c r="P15" s="35">
        <v>0</v>
      </c>
      <c r="Q15" s="35">
        <v>0</v>
      </c>
      <c r="R15" s="35">
        <v>0</v>
      </c>
      <c r="S15" s="35">
        <v>78</v>
      </c>
      <c r="T15" s="35">
        <v>0</v>
      </c>
      <c r="U15" s="35">
        <v>0</v>
      </c>
      <c r="V15" s="35">
        <v>0</v>
      </c>
      <c r="W15" s="35">
        <v>0</v>
      </c>
      <c r="X15" s="35">
        <v>0</v>
      </c>
      <c r="Y15" s="35">
        <v>0</v>
      </c>
      <c r="Z15" s="35">
        <v>0</v>
      </c>
      <c r="AA15" s="35">
        <v>0</v>
      </c>
      <c r="AB15" s="35">
        <v>0</v>
      </c>
      <c r="AC15" s="35">
        <v>0</v>
      </c>
      <c r="AD15" s="35">
        <v>0</v>
      </c>
      <c r="AE15" s="35">
        <v>0</v>
      </c>
      <c r="AF15" s="35">
        <v>0</v>
      </c>
      <c r="AG15" s="35">
        <v>0</v>
      </c>
      <c r="AH15" s="35">
        <v>0</v>
      </c>
      <c r="AI15" s="35">
        <v>0</v>
      </c>
      <c r="AJ15" s="35">
        <v>0</v>
      </c>
      <c r="AK15" s="35">
        <v>0</v>
      </c>
      <c r="AL15" s="35">
        <v>0</v>
      </c>
      <c r="AM15" s="35">
        <v>0</v>
      </c>
      <c r="AN15" s="35">
        <v>0</v>
      </c>
      <c r="AO15" s="35">
        <v>0</v>
      </c>
      <c r="AP15" s="35">
        <v>0</v>
      </c>
      <c r="AQ15" s="35">
        <v>0</v>
      </c>
      <c r="AR15" s="35">
        <v>0</v>
      </c>
      <c r="AS15" s="35">
        <v>0</v>
      </c>
      <c r="AT15" s="35">
        <v>0</v>
      </c>
      <c r="AU15" s="35"/>
      <c r="AV15" s="35"/>
      <c r="AW15" s="35">
        <v>0</v>
      </c>
      <c r="AX15" s="38">
        <f t="shared" si="2"/>
        <v>78</v>
      </c>
      <c r="AY15" s="37"/>
      <c r="AZ15" s="38">
        <v>8752</v>
      </c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DI15" s="106"/>
      <c r="DJ15" s="106"/>
    </row>
    <row r="16" spans="1:114" s="15" customFormat="1" x14ac:dyDescent="0.3">
      <c r="A16" s="6" t="s">
        <v>72</v>
      </c>
      <c r="B16" s="7" t="s">
        <v>110</v>
      </c>
      <c r="C16" s="35">
        <f t="shared" si="0"/>
        <v>176416</v>
      </c>
      <c r="D16" s="35">
        <v>38638</v>
      </c>
      <c r="E16" s="36">
        <v>784</v>
      </c>
      <c r="F16" s="36">
        <v>7855</v>
      </c>
      <c r="G16" s="36">
        <v>0</v>
      </c>
      <c r="H16" s="36">
        <v>0</v>
      </c>
      <c r="I16" s="36">
        <v>34</v>
      </c>
      <c r="J16" s="36">
        <v>10714</v>
      </c>
      <c r="K16" s="36">
        <f t="shared" si="1"/>
        <v>118391</v>
      </c>
      <c r="L16" s="37">
        <v>0</v>
      </c>
      <c r="M16" s="35">
        <v>0</v>
      </c>
      <c r="N16" s="35">
        <v>0</v>
      </c>
      <c r="O16" s="35">
        <v>0</v>
      </c>
      <c r="P16" s="35">
        <v>0</v>
      </c>
      <c r="Q16" s="35">
        <v>0</v>
      </c>
      <c r="R16" s="35">
        <v>0</v>
      </c>
      <c r="S16" s="35">
        <v>0</v>
      </c>
      <c r="T16" s="35">
        <v>72378</v>
      </c>
      <c r="U16" s="35">
        <v>0</v>
      </c>
      <c r="V16" s="35">
        <v>0</v>
      </c>
      <c r="W16" s="35">
        <v>0</v>
      </c>
      <c r="X16" s="35">
        <v>0</v>
      </c>
      <c r="Y16" s="35">
        <v>0</v>
      </c>
      <c r="Z16" s="35">
        <v>0</v>
      </c>
      <c r="AA16" s="35">
        <v>0</v>
      </c>
      <c r="AB16" s="35">
        <v>0</v>
      </c>
      <c r="AC16" s="35">
        <v>0</v>
      </c>
      <c r="AD16" s="35">
        <v>0</v>
      </c>
      <c r="AE16" s="35">
        <v>0</v>
      </c>
      <c r="AF16" s="35">
        <v>0</v>
      </c>
      <c r="AG16" s="35">
        <v>0</v>
      </c>
      <c r="AH16" s="35">
        <v>0</v>
      </c>
      <c r="AI16" s="35">
        <v>0</v>
      </c>
      <c r="AJ16" s="35">
        <v>0</v>
      </c>
      <c r="AK16" s="35">
        <v>0</v>
      </c>
      <c r="AL16" s="35">
        <v>0</v>
      </c>
      <c r="AM16" s="35">
        <v>0</v>
      </c>
      <c r="AN16" s="35">
        <v>0</v>
      </c>
      <c r="AO16" s="35">
        <v>0</v>
      </c>
      <c r="AP16" s="35">
        <v>0</v>
      </c>
      <c r="AQ16" s="35">
        <v>0</v>
      </c>
      <c r="AR16" s="35">
        <v>0</v>
      </c>
      <c r="AS16" s="35">
        <v>0</v>
      </c>
      <c r="AT16" s="35">
        <v>0</v>
      </c>
      <c r="AU16" s="35"/>
      <c r="AV16" s="35"/>
      <c r="AW16" s="35">
        <v>0</v>
      </c>
      <c r="AX16" s="38">
        <f t="shared" si="2"/>
        <v>72378</v>
      </c>
      <c r="AY16" s="37"/>
      <c r="AZ16" s="38">
        <v>46013</v>
      </c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DI16" s="106"/>
      <c r="DJ16" s="106"/>
    </row>
    <row r="17" spans="1:114" s="15" customFormat="1" x14ac:dyDescent="0.3">
      <c r="A17" s="6" t="s">
        <v>73</v>
      </c>
      <c r="B17" s="7" t="s">
        <v>111</v>
      </c>
      <c r="C17" s="35">
        <f t="shared" si="0"/>
        <v>126271</v>
      </c>
      <c r="D17" s="35">
        <v>14287</v>
      </c>
      <c r="E17" s="36">
        <v>2881</v>
      </c>
      <c r="F17" s="36">
        <v>1247</v>
      </c>
      <c r="G17" s="36">
        <v>0</v>
      </c>
      <c r="H17" s="36">
        <v>0</v>
      </c>
      <c r="I17" s="36">
        <v>1</v>
      </c>
      <c r="J17" s="36">
        <v>1198</v>
      </c>
      <c r="K17" s="36">
        <f t="shared" si="1"/>
        <v>106657</v>
      </c>
      <c r="L17" s="37">
        <v>0</v>
      </c>
      <c r="M17" s="35">
        <v>0</v>
      </c>
      <c r="N17" s="35">
        <v>0</v>
      </c>
      <c r="O17" s="35">
        <v>0</v>
      </c>
      <c r="P17" s="35">
        <v>0</v>
      </c>
      <c r="Q17" s="35">
        <v>0</v>
      </c>
      <c r="R17" s="35">
        <v>0</v>
      </c>
      <c r="S17" s="35">
        <v>0</v>
      </c>
      <c r="T17" s="35">
        <v>0</v>
      </c>
      <c r="U17" s="35">
        <v>93524</v>
      </c>
      <c r="V17" s="35">
        <v>0</v>
      </c>
      <c r="W17" s="35">
        <v>0</v>
      </c>
      <c r="X17" s="35">
        <v>0</v>
      </c>
      <c r="Y17" s="35">
        <v>0</v>
      </c>
      <c r="Z17" s="35">
        <v>0</v>
      </c>
      <c r="AA17" s="35">
        <v>0</v>
      </c>
      <c r="AB17" s="35">
        <v>0</v>
      </c>
      <c r="AC17" s="35">
        <v>0</v>
      </c>
      <c r="AD17" s="35">
        <v>0</v>
      </c>
      <c r="AE17" s="35">
        <v>0</v>
      </c>
      <c r="AF17" s="35">
        <v>0</v>
      </c>
      <c r="AG17" s="35">
        <v>0</v>
      </c>
      <c r="AH17" s="35">
        <v>0</v>
      </c>
      <c r="AI17" s="35">
        <v>0</v>
      </c>
      <c r="AJ17" s="35">
        <v>0</v>
      </c>
      <c r="AK17" s="35">
        <v>0</v>
      </c>
      <c r="AL17" s="35">
        <v>0</v>
      </c>
      <c r="AM17" s="35">
        <v>0</v>
      </c>
      <c r="AN17" s="35">
        <v>0</v>
      </c>
      <c r="AO17" s="35">
        <v>0</v>
      </c>
      <c r="AP17" s="35">
        <v>0</v>
      </c>
      <c r="AQ17" s="35">
        <v>0</v>
      </c>
      <c r="AR17" s="35">
        <v>0</v>
      </c>
      <c r="AS17" s="35">
        <v>0</v>
      </c>
      <c r="AT17" s="35">
        <v>0</v>
      </c>
      <c r="AU17" s="35"/>
      <c r="AV17" s="35"/>
      <c r="AW17" s="35">
        <v>0</v>
      </c>
      <c r="AX17" s="38">
        <f t="shared" si="2"/>
        <v>93524</v>
      </c>
      <c r="AY17" s="37"/>
      <c r="AZ17" s="38">
        <v>13133</v>
      </c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DI17" s="106"/>
      <c r="DJ17" s="106"/>
    </row>
    <row r="18" spans="1:114" s="15" customFormat="1" x14ac:dyDescent="0.3">
      <c r="A18" s="6" t="s">
        <v>74</v>
      </c>
      <c r="B18" s="7" t="s">
        <v>112</v>
      </c>
      <c r="C18" s="35">
        <f t="shared" si="0"/>
        <v>368908</v>
      </c>
      <c r="D18" s="35">
        <v>40053</v>
      </c>
      <c r="E18" s="36">
        <v>6563</v>
      </c>
      <c r="F18" s="36">
        <v>15807</v>
      </c>
      <c r="G18" s="36">
        <v>-3978</v>
      </c>
      <c r="H18" s="36">
        <v>13706</v>
      </c>
      <c r="I18" s="36">
        <v>10</v>
      </c>
      <c r="J18" s="36">
        <v>6847</v>
      </c>
      <c r="K18" s="36">
        <f t="shared" si="1"/>
        <v>289900</v>
      </c>
      <c r="L18" s="37">
        <v>0</v>
      </c>
      <c r="M18" s="35">
        <v>0</v>
      </c>
      <c r="N18" s="35">
        <v>0</v>
      </c>
      <c r="O18" s="35">
        <v>0</v>
      </c>
      <c r="P18" s="35">
        <v>0</v>
      </c>
      <c r="Q18" s="35">
        <v>0</v>
      </c>
      <c r="R18" s="35">
        <v>0</v>
      </c>
      <c r="S18" s="35">
        <v>0</v>
      </c>
      <c r="T18" s="35">
        <v>0</v>
      </c>
      <c r="U18" s="35">
        <v>0</v>
      </c>
      <c r="V18" s="35">
        <v>46533</v>
      </c>
      <c r="W18" s="35">
        <v>0</v>
      </c>
      <c r="X18" s="35">
        <v>0</v>
      </c>
      <c r="Y18" s="35">
        <v>0</v>
      </c>
      <c r="Z18" s="35">
        <v>0</v>
      </c>
      <c r="AA18" s="35">
        <v>0</v>
      </c>
      <c r="AB18" s="35">
        <v>0</v>
      </c>
      <c r="AC18" s="35">
        <v>0</v>
      </c>
      <c r="AD18" s="35">
        <v>0</v>
      </c>
      <c r="AE18" s="35">
        <v>0</v>
      </c>
      <c r="AF18" s="35">
        <v>0</v>
      </c>
      <c r="AG18" s="35">
        <v>0</v>
      </c>
      <c r="AH18" s="35">
        <v>0</v>
      </c>
      <c r="AI18" s="35">
        <v>0</v>
      </c>
      <c r="AJ18" s="35">
        <v>0</v>
      </c>
      <c r="AK18" s="35">
        <v>0</v>
      </c>
      <c r="AL18" s="35">
        <v>0</v>
      </c>
      <c r="AM18" s="35">
        <v>0</v>
      </c>
      <c r="AN18" s="35">
        <v>0</v>
      </c>
      <c r="AO18" s="35">
        <v>0</v>
      </c>
      <c r="AP18" s="35">
        <v>0</v>
      </c>
      <c r="AQ18" s="35">
        <v>0</v>
      </c>
      <c r="AR18" s="35">
        <v>0</v>
      </c>
      <c r="AS18" s="35">
        <v>0</v>
      </c>
      <c r="AT18" s="35">
        <v>0</v>
      </c>
      <c r="AU18" s="35"/>
      <c r="AV18" s="35"/>
      <c r="AW18" s="35">
        <v>0</v>
      </c>
      <c r="AX18" s="38">
        <f t="shared" si="2"/>
        <v>46533</v>
      </c>
      <c r="AY18" s="37"/>
      <c r="AZ18" s="38">
        <v>243367</v>
      </c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DI18" s="106"/>
      <c r="DJ18" s="106"/>
    </row>
    <row r="19" spans="1:114" s="15" customFormat="1" x14ac:dyDescent="0.3">
      <c r="A19" s="6" t="s">
        <v>75</v>
      </c>
      <c r="B19" s="7" t="s">
        <v>113</v>
      </c>
      <c r="C19" s="35">
        <f t="shared" si="0"/>
        <v>45880</v>
      </c>
      <c r="D19" s="35">
        <v>8888</v>
      </c>
      <c r="E19" s="36">
        <v>855</v>
      </c>
      <c r="F19" s="36">
        <v>0</v>
      </c>
      <c r="G19" s="36">
        <v>0</v>
      </c>
      <c r="H19" s="36">
        <v>0</v>
      </c>
      <c r="I19" s="36">
        <v>1</v>
      </c>
      <c r="J19" s="36">
        <v>587</v>
      </c>
      <c r="K19" s="36">
        <f t="shared" si="1"/>
        <v>35549</v>
      </c>
      <c r="L19" s="37">
        <v>0</v>
      </c>
      <c r="M19" s="35">
        <v>0</v>
      </c>
      <c r="N19" s="35">
        <v>0</v>
      </c>
      <c r="O19" s="35">
        <v>0</v>
      </c>
      <c r="P19" s="35">
        <v>0</v>
      </c>
      <c r="Q19" s="35">
        <v>0</v>
      </c>
      <c r="R19" s="35">
        <v>0</v>
      </c>
      <c r="S19" s="35">
        <v>0</v>
      </c>
      <c r="T19" s="35">
        <v>0</v>
      </c>
      <c r="U19" s="35">
        <v>0</v>
      </c>
      <c r="V19" s="35">
        <v>0</v>
      </c>
      <c r="W19" s="35">
        <v>10273</v>
      </c>
      <c r="X19" s="35">
        <v>0</v>
      </c>
      <c r="Y19" s="35">
        <v>0</v>
      </c>
      <c r="Z19" s="35">
        <v>0</v>
      </c>
      <c r="AA19" s="35">
        <v>0</v>
      </c>
      <c r="AB19" s="35">
        <v>0</v>
      </c>
      <c r="AC19" s="35">
        <v>0</v>
      </c>
      <c r="AD19" s="35">
        <v>0</v>
      </c>
      <c r="AE19" s="35">
        <v>0</v>
      </c>
      <c r="AF19" s="35">
        <v>0</v>
      </c>
      <c r="AG19" s="35">
        <v>0</v>
      </c>
      <c r="AH19" s="35">
        <v>0</v>
      </c>
      <c r="AI19" s="35">
        <v>0</v>
      </c>
      <c r="AJ19" s="35">
        <v>0</v>
      </c>
      <c r="AK19" s="35">
        <v>0</v>
      </c>
      <c r="AL19" s="35">
        <v>0</v>
      </c>
      <c r="AM19" s="35">
        <v>0</v>
      </c>
      <c r="AN19" s="35">
        <v>0</v>
      </c>
      <c r="AO19" s="35">
        <v>0</v>
      </c>
      <c r="AP19" s="35">
        <v>0</v>
      </c>
      <c r="AQ19" s="35">
        <v>0</v>
      </c>
      <c r="AR19" s="35">
        <v>0</v>
      </c>
      <c r="AS19" s="35">
        <v>0</v>
      </c>
      <c r="AT19" s="35">
        <v>0</v>
      </c>
      <c r="AU19" s="35"/>
      <c r="AV19" s="35"/>
      <c r="AW19" s="35">
        <v>0</v>
      </c>
      <c r="AX19" s="38">
        <f t="shared" si="2"/>
        <v>10273</v>
      </c>
      <c r="AY19" s="37"/>
      <c r="AZ19" s="38">
        <v>25276</v>
      </c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DI19" s="106"/>
      <c r="DJ19" s="106"/>
    </row>
    <row r="20" spans="1:114" s="15" customFormat="1" x14ac:dyDescent="0.3">
      <c r="A20" s="6" t="s">
        <v>76</v>
      </c>
      <c r="B20" s="7" t="s">
        <v>114</v>
      </c>
      <c r="C20" s="35">
        <f t="shared" si="0"/>
        <v>39672</v>
      </c>
      <c r="D20" s="35">
        <v>1918</v>
      </c>
      <c r="E20" s="36">
        <v>678</v>
      </c>
      <c r="F20" s="36">
        <v>3215</v>
      </c>
      <c r="G20" s="36">
        <v>0</v>
      </c>
      <c r="H20" s="36">
        <v>0</v>
      </c>
      <c r="I20" s="36">
        <v>3</v>
      </c>
      <c r="J20" s="36">
        <v>941</v>
      </c>
      <c r="K20" s="36">
        <f t="shared" si="1"/>
        <v>32917</v>
      </c>
      <c r="L20" s="37">
        <v>0</v>
      </c>
      <c r="M20" s="35">
        <v>0</v>
      </c>
      <c r="N20" s="35">
        <v>0</v>
      </c>
      <c r="O20" s="35">
        <v>0</v>
      </c>
      <c r="P20" s="35">
        <v>0</v>
      </c>
      <c r="Q20" s="35">
        <v>0</v>
      </c>
      <c r="R20" s="35">
        <v>0</v>
      </c>
      <c r="S20" s="35">
        <v>0</v>
      </c>
      <c r="T20" s="35">
        <v>0</v>
      </c>
      <c r="U20" s="35">
        <v>0</v>
      </c>
      <c r="V20" s="35">
        <v>0</v>
      </c>
      <c r="W20" s="35">
        <v>0</v>
      </c>
      <c r="X20" s="35">
        <v>25646</v>
      </c>
      <c r="Y20" s="35">
        <v>624</v>
      </c>
      <c r="Z20" s="35">
        <v>0</v>
      </c>
      <c r="AA20" s="35">
        <v>0</v>
      </c>
      <c r="AB20" s="35">
        <v>0</v>
      </c>
      <c r="AC20" s="35">
        <v>0</v>
      </c>
      <c r="AD20" s="35">
        <v>0</v>
      </c>
      <c r="AE20" s="35">
        <v>0</v>
      </c>
      <c r="AF20" s="35">
        <v>0</v>
      </c>
      <c r="AG20" s="35">
        <v>0</v>
      </c>
      <c r="AH20" s="35">
        <v>0</v>
      </c>
      <c r="AI20" s="35">
        <v>0</v>
      </c>
      <c r="AJ20" s="35">
        <v>0</v>
      </c>
      <c r="AK20" s="35">
        <v>0</v>
      </c>
      <c r="AL20" s="35">
        <v>0</v>
      </c>
      <c r="AM20" s="35">
        <v>0</v>
      </c>
      <c r="AN20" s="35">
        <v>0</v>
      </c>
      <c r="AO20" s="35">
        <v>0</v>
      </c>
      <c r="AP20" s="35">
        <v>0</v>
      </c>
      <c r="AQ20" s="35">
        <v>0</v>
      </c>
      <c r="AR20" s="35">
        <v>0</v>
      </c>
      <c r="AS20" s="35">
        <v>0</v>
      </c>
      <c r="AT20" s="35">
        <v>0</v>
      </c>
      <c r="AU20" s="35"/>
      <c r="AV20" s="35"/>
      <c r="AW20" s="35">
        <v>0</v>
      </c>
      <c r="AX20" s="38">
        <f t="shared" si="2"/>
        <v>26270</v>
      </c>
      <c r="AY20" s="37"/>
      <c r="AZ20" s="38">
        <v>6647</v>
      </c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DI20" s="106"/>
      <c r="DJ20" s="106"/>
    </row>
    <row r="21" spans="1:114" s="15" customFormat="1" x14ac:dyDescent="0.3">
      <c r="A21" s="6" t="s">
        <v>77</v>
      </c>
      <c r="B21" s="7" t="s">
        <v>115</v>
      </c>
      <c r="C21" s="35">
        <f t="shared" si="0"/>
        <v>167003</v>
      </c>
      <c r="D21" s="35">
        <v>4303</v>
      </c>
      <c r="E21" s="36">
        <v>1466</v>
      </c>
      <c r="F21" s="36">
        <v>7320</v>
      </c>
      <c r="G21" s="36">
        <v>0</v>
      </c>
      <c r="H21" s="36">
        <v>0</v>
      </c>
      <c r="I21" s="36">
        <v>0</v>
      </c>
      <c r="J21" s="36">
        <v>3448</v>
      </c>
      <c r="K21" s="36">
        <f t="shared" si="1"/>
        <v>150466</v>
      </c>
      <c r="L21" s="37">
        <v>0</v>
      </c>
      <c r="M21" s="35">
        <v>0</v>
      </c>
      <c r="N21" s="35">
        <v>0</v>
      </c>
      <c r="O21" s="35">
        <v>0</v>
      </c>
      <c r="P21" s="35">
        <v>0</v>
      </c>
      <c r="Q21" s="35">
        <v>0</v>
      </c>
      <c r="R21" s="35">
        <v>0</v>
      </c>
      <c r="S21" s="35">
        <v>0</v>
      </c>
      <c r="T21" s="35">
        <v>0</v>
      </c>
      <c r="U21" s="35">
        <v>0</v>
      </c>
      <c r="V21" s="35">
        <v>0</v>
      </c>
      <c r="W21" s="35">
        <v>0</v>
      </c>
      <c r="X21" s="35">
        <v>0</v>
      </c>
      <c r="Y21" s="35">
        <v>113113</v>
      </c>
      <c r="Z21" s="35">
        <v>0</v>
      </c>
      <c r="AA21" s="35">
        <v>0</v>
      </c>
      <c r="AB21" s="35">
        <v>0</v>
      </c>
      <c r="AC21" s="35">
        <v>0</v>
      </c>
      <c r="AD21" s="35">
        <v>0</v>
      </c>
      <c r="AE21" s="35">
        <v>0</v>
      </c>
      <c r="AF21" s="35">
        <v>0</v>
      </c>
      <c r="AG21" s="35">
        <v>0</v>
      </c>
      <c r="AH21" s="35">
        <v>0</v>
      </c>
      <c r="AI21" s="35">
        <v>0</v>
      </c>
      <c r="AJ21" s="35">
        <v>0</v>
      </c>
      <c r="AK21" s="35">
        <v>0</v>
      </c>
      <c r="AL21" s="35">
        <v>0</v>
      </c>
      <c r="AM21" s="35">
        <v>0</v>
      </c>
      <c r="AN21" s="35">
        <v>0</v>
      </c>
      <c r="AO21" s="35">
        <v>0</v>
      </c>
      <c r="AP21" s="35">
        <v>0</v>
      </c>
      <c r="AQ21" s="35">
        <v>0</v>
      </c>
      <c r="AR21" s="35">
        <v>0</v>
      </c>
      <c r="AS21" s="35">
        <v>0</v>
      </c>
      <c r="AT21" s="35">
        <v>0</v>
      </c>
      <c r="AU21" s="35"/>
      <c r="AV21" s="35"/>
      <c r="AW21" s="35">
        <v>0</v>
      </c>
      <c r="AX21" s="38">
        <f t="shared" si="2"/>
        <v>113113</v>
      </c>
      <c r="AY21" s="37"/>
      <c r="AZ21" s="38">
        <v>37353</v>
      </c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DI21" s="106"/>
      <c r="DJ21" s="106"/>
    </row>
    <row r="22" spans="1:114" s="15" customFormat="1" x14ac:dyDescent="0.3">
      <c r="A22" s="6" t="s">
        <v>78</v>
      </c>
      <c r="B22" s="7" t="s">
        <v>116</v>
      </c>
      <c r="C22" s="35">
        <f t="shared" si="0"/>
        <v>92739</v>
      </c>
      <c r="D22" s="35">
        <v>7149</v>
      </c>
      <c r="E22" s="36">
        <v>2171</v>
      </c>
      <c r="F22" s="36">
        <v>4202</v>
      </c>
      <c r="G22" s="36">
        <v>0</v>
      </c>
      <c r="H22" s="36">
        <v>0</v>
      </c>
      <c r="I22" s="36">
        <v>48</v>
      </c>
      <c r="J22" s="36">
        <v>1840</v>
      </c>
      <c r="K22" s="36">
        <f t="shared" si="1"/>
        <v>77329</v>
      </c>
      <c r="L22" s="37">
        <v>0</v>
      </c>
      <c r="M22" s="35">
        <v>0</v>
      </c>
      <c r="N22" s="35">
        <v>0</v>
      </c>
      <c r="O22" s="35">
        <v>0</v>
      </c>
      <c r="P22" s="35">
        <v>0</v>
      </c>
      <c r="Q22" s="35">
        <v>0</v>
      </c>
      <c r="R22" s="35">
        <v>0</v>
      </c>
      <c r="S22" s="35">
        <v>0</v>
      </c>
      <c r="T22" s="35">
        <v>0</v>
      </c>
      <c r="U22" s="35">
        <v>0</v>
      </c>
      <c r="V22" s="35">
        <v>0</v>
      </c>
      <c r="W22" s="35">
        <v>0</v>
      </c>
      <c r="X22" s="35">
        <v>0</v>
      </c>
      <c r="Y22" s="35">
        <v>0</v>
      </c>
      <c r="Z22" s="35">
        <v>46110</v>
      </c>
      <c r="AA22" s="35">
        <v>0</v>
      </c>
      <c r="AB22" s="35">
        <v>0</v>
      </c>
      <c r="AC22" s="35">
        <v>0</v>
      </c>
      <c r="AD22" s="35">
        <v>0</v>
      </c>
      <c r="AE22" s="35">
        <v>0</v>
      </c>
      <c r="AF22" s="35">
        <v>0</v>
      </c>
      <c r="AG22" s="35">
        <v>0</v>
      </c>
      <c r="AH22" s="35">
        <v>0</v>
      </c>
      <c r="AI22" s="35">
        <v>0</v>
      </c>
      <c r="AJ22" s="35">
        <v>0</v>
      </c>
      <c r="AK22" s="35">
        <v>0</v>
      </c>
      <c r="AL22" s="35">
        <v>0</v>
      </c>
      <c r="AM22" s="35">
        <v>0</v>
      </c>
      <c r="AN22" s="35">
        <v>0</v>
      </c>
      <c r="AO22" s="35">
        <v>0</v>
      </c>
      <c r="AP22" s="35">
        <v>0</v>
      </c>
      <c r="AQ22" s="35">
        <v>0</v>
      </c>
      <c r="AR22" s="35">
        <v>0</v>
      </c>
      <c r="AS22" s="35">
        <v>0</v>
      </c>
      <c r="AT22" s="35">
        <v>0</v>
      </c>
      <c r="AU22" s="35"/>
      <c r="AV22" s="35"/>
      <c r="AW22" s="35">
        <v>0</v>
      </c>
      <c r="AX22" s="38">
        <f t="shared" si="2"/>
        <v>46110</v>
      </c>
      <c r="AY22" s="37"/>
      <c r="AZ22" s="38">
        <v>31219</v>
      </c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DI22" s="106"/>
      <c r="DJ22" s="106"/>
    </row>
    <row r="23" spans="1:114" s="15" customFormat="1" x14ac:dyDescent="0.3">
      <c r="A23" s="6" t="s">
        <v>79</v>
      </c>
      <c r="B23" s="7" t="s">
        <v>117</v>
      </c>
      <c r="C23" s="35">
        <f t="shared" si="0"/>
        <v>95216</v>
      </c>
      <c r="D23" s="35">
        <v>8392</v>
      </c>
      <c r="E23" s="36">
        <v>464</v>
      </c>
      <c r="F23" s="36">
        <v>5041</v>
      </c>
      <c r="G23" s="36">
        <v>0</v>
      </c>
      <c r="H23" s="36">
        <v>0</v>
      </c>
      <c r="I23" s="36">
        <v>22</v>
      </c>
      <c r="J23" s="36">
        <v>6130</v>
      </c>
      <c r="K23" s="36">
        <f t="shared" si="1"/>
        <v>75167</v>
      </c>
      <c r="L23" s="37">
        <v>0</v>
      </c>
      <c r="M23" s="35">
        <v>0</v>
      </c>
      <c r="N23" s="35">
        <v>0</v>
      </c>
      <c r="O23" s="35">
        <v>0</v>
      </c>
      <c r="P23" s="35">
        <v>0</v>
      </c>
      <c r="Q23" s="35">
        <v>0</v>
      </c>
      <c r="R23" s="35">
        <v>0</v>
      </c>
      <c r="S23" s="35">
        <v>0</v>
      </c>
      <c r="T23" s="35">
        <v>0</v>
      </c>
      <c r="U23" s="35">
        <v>0</v>
      </c>
      <c r="V23" s="35">
        <v>0</v>
      </c>
      <c r="W23" s="35">
        <v>0</v>
      </c>
      <c r="X23" s="35">
        <v>0</v>
      </c>
      <c r="Y23" s="35">
        <v>0</v>
      </c>
      <c r="Z23" s="35">
        <v>0</v>
      </c>
      <c r="AA23" s="35">
        <v>9925</v>
      </c>
      <c r="AB23" s="35">
        <v>0</v>
      </c>
      <c r="AC23" s="35">
        <v>0</v>
      </c>
      <c r="AD23" s="35">
        <v>0</v>
      </c>
      <c r="AE23" s="35">
        <v>0</v>
      </c>
      <c r="AF23" s="35">
        <v>0</v>
      </c>
      <c r="AG23" s="35">
        <v>0</v>
      </c>
      <c r="AH23" s="35">
        <v>0</v>
      </c>
      <c r="AI23" s="35">
        <v>0</v>
      </c>
      <c r="AJ23" s="35">
        <v>0</v>
      </c>
      <c r="AK23" s="35">
        <v>0</v>
      </c>
      <c r="AL23" s="35">
        <v>0</v>
      </c>
      <c r="AM23" s="35">
        <v>0</v>
      </c>
      <c r="AN23" s="35">
        <v>0</v>
      </c>
      <c r="AO23" s="35">
        <v>0</v>
      </c>
      <c r="AP23" s="35">
        <v>0</v>
      </c>
      <c r="AQ23" s="35">
        <v>0</v>
      </c>
      <c r="AR23" s="35">
        <v>0</v>
      </c>
      <c r="AS23" s="35">
        <v>0</v>
      </c>
      <c r="AT23" s="35">
        <v>0</v>
      </c>
      <c r="AU23" s="35"/>
      <c r="AV23" s="35"/>
      <c r="AW23" s="35">
        <v>0</v>
      </c>
      <c r="AX23" s="38">
        <f t="shared" si="2"/>
        <v>9925</v>
      </c>
      <c r="AY23" s="37"/>
      <c r="AZ23" s="38">
        <v>65242</v>
      </c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DI23" s="106"/>
      <c r="DJ23" s="106"/>
    </row>
    <row r="24" spans="1:114" s="15" customFormat="1" x14ac:dyDescent="0.3">
      <c r="A24" s="6" t="s">
        <v>80</v>
      </c>
      <c r="B24" s="7" t="s">
        <v>118</v>
      </c>
      <c r="C24" s="35">
        <f t="shared" si="0"/>
        <v>50508</v>
      </c>
      <c r="D24" s="35">
        <v>3728</v>
      </c>
      <c r="E24" s="36">
        <v>398</v>
      </c>
      <c r="F24" s="36">
        <v>936</v>
      </c>
      <c r="G24" s="36">
        <v>0</v>
      </c>
      <c r="H24" s="36">
        <v>0</v>
      </c>
      <c r="I24" s="36">
        <v>2</v>
      </c>
      <c r="J24" s="36">
        <v>348</v>
      </c>
      <c r="K24" s="36">
        <f t="shared" si="1"/>
        <v>45096</v>
      </c>
      <c r="L24" s="37">
        <v>0</v>
      </c>
      <c r="M24" s="35">
        <v>0</v>
      </c>
      <c r="N24" s="35">
        <v>0</v>
      </c>
      <c r="O24" s="35">
        <v>0</v>
      </c>
      <c r="P24" s="35">
        <v>0</v>
      </c>
      <c r="Q24" s="35">
        <v>0</v>
      </c>
      <c r="R24" s="35">
        <v>0</v>
      </c>
      <c r="S24" s="35">
        <v>0</v>
      </c>
      <c r="T24" s="35">
        <v>0</v>
      </c>
      <c r="U24" s="35">
        <v>0</v>
      </c>
      <c r="V24" s="35">
        <v>0</v>
      </c>
      <c r="W24" s="35">
        <v>0</v>
      </c>
      <c r="X24" s="35">
        <v>0</v>
      </c>
      <c r="Y24" s="35">
        <v>0</v>
      </c>
      <c r="Z24" s="35">
        <v>0</v>
      </c>
      <c r="AA24" s="35">
        <v>0</v>
      </c>
      <c r="AB24" s="35">
        <v>38312</v>
      </c>
      <c r="AC24" s="35">
        <v>0</v>
      </c>
      <c r="AD24" s="35">
        <v>0</v>
      </c>
      <c r="AE24" s="35">
        <v>0</v>
      </c>
      <c r="AF24" s="35">
        <v>0</v>
      </c>
      <c r="AG24" s="35">
        <v>0</v>
      </c>
      <c r="AH24" s="35">
        <v>0</v>
      </c>
      <c r="AI24" s="35">
        <v>0</v>
      </c>
      <c r="AJ24" s="35">
        <v>0</v>
      </c>
      <c r="AK24" s="35">
        <v>0</v>
      </c>
      <c r="AL24" s="35">
        <v>0</v>
      </c>
      <c r="AM24" s="35">
        <v>0</v>
      </c>
      <c r="AN24" s="35">
        <v>0</v>
      </c>
      <c r="AO24" s="35">
        <v>0</v>
      </c>
      <c r="AP24" s="35">
        <v>0</v>
      </c>
      <c r="AQ24" s="35">
        <v>0</v>
      </c>
      <c r="AR24" s="35">
        <v>0</v>
      </c>
      <c r="AS24" s="35">
        <v>0</v>
      </c>
      <c r="AT24" s="35">
        <v>0</v>
      </c>
      <c r="AU24" s="35"/>
      <c r="AV24" s="35"/>
      <c r="AW24" s="35">
        <v>0</v>
      </c>
      <c r="AX24" s="38">
        <f t="shared" si="2"/>
        <v>38312</v>
      </c>
      <c r="AY24" s="37"/>
      <c r="AZ24" s="38">
        <v>6784</v>
      </c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DI24" s="106"/>
      <c r="DJ24" s="106"/>
    </row>
    <row r="25" spans="1:114" s="15" customFormat="1" x14ac:dyDescent="0.3">
      <c r="A25" s="6" t="s">
        <v>81</v>
      </c>
      <c r="B25" s="7" t="s">
        <v>119</v>
      </c>
      <c r="C25" s="35">
        <f t="shared" si="0"/>
        <v>46021</v>
      </c>
      <c r="D25" s="35">
        <v>0</v>
      </c>
      <c r="E25" s="36">
        <v>0</v>
      </c>
      <c r="F25" s="36">
        <v>924</v>
      </c>
      <c r="G25" s="36">
        <v>0</v>
      </c>
      <c r="H25" s="36">
        <v>0</v>
      </c>
      <c r="I25" s="36">
        <v>2</v>
      </c>
      <c r="J25" s="36">
        <v>132</v>
      </c>
      <c r="K25" s="36">
        <f t="shared" si="1"/>
        <v>44963</v>
      </c>
      <c r="L25" s="37">
        <v>0</v>
      </c>
      <c r="M25" s="35">
        <v>0</v>
      </c>
      <c r="N25" s="35">
        <v>0</v>
      </c>
      <c r="O25" s="35">
        <v>0</v>
      </c>
      <c r="P25" s="35">
        <v>0</v>
      </c>
      <c r="Q25" s="35">
        <v>0</v>
      </c>
      <c r="R25" s="35">
        <v>0</v>
      </c>
      <c r="S25" s="35">
        <v>0</v>
      </c>
      <c r="T25" s="35">
        <v>0</v>
      </c>
      <c r="U25" s="35">
        <v>0</v>
      </c>
      <c r="V25" s="35">
        <v>0</v>
      </c>
      <c r="W25" s="35">
        <v>0</v>
      </c>
      <c r="X25" s="35">
        <v>0</v>
      </c>
      <c r="Y25" s="35">
        <v>0</v>
      </c>
      <c r="Z25" s="35">
        <v>0</v>
      </c>
      <c r="AA25" s="35">
        <v>0</v>
      </c>
      <c r="AB25" s="35">
        <v>0</v>
      </c>
      <c r="AC25" s="35">
        <v>43196</v>
      </c>
      <c r="AD25" s="35">
        <v>0</v>
      </c>
      <c r="AE25" s="35">
        <v>0</v>
      </c>
      <c r="AF25" s="35">
        <v>0</v>
      </c>
      <c r="AG25" s="35">
        <v>0</v>
      </c>
      <c r="AH25" s="35">
        <v>0</v>
      </c>
      <c r="AI25" s="35">
        <v>0</v>
      </c>
      <c r="AJ25" s="35">
        <v>0</v>
      </c>
      <c r="AK25" s="35">
        <v>0</v>
      </c>
      <c r="AL25" s="35">
        <v>0</v>
      </c>
      <c r="AM25" s="35">
        <v>0</v>
      </c>
      <c r="AN25" s="35">
        <v>0</v>
      </c>
      <c r="AO25" s="35">
        <v>0</v>
      </c>
      <c r="AP25" s="35">
        <v>0</v>
      </c>
      <c r="AQ25" s="35">
        <v>0</v>
      </c>
      <c r="AR25" s="35">
        <v>0</v>
      </c>
      <c r="AS25" s="35">
        <v>0</v>
      </c>
      <c r="AT25" s="35">
        <v>0</v>
      </c>
      <c r="AU25" s="35"/>
      <c r="AV25" s="35"/>
      <c r="AW25" s="35">
        <v>0</v>
      </c>
      <c r="AX25" s="38">
        <f t="shared" si="2"/>
        <v>43196</v>
      </c>
      <c r="AY25" s="37"/>
      <c r="AZ25" s="38">
        <v>1767</v>
      </c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DI25" s="106"/>
      <c r="DJ25" s="106"/>
    </row>
    <row r="26" spans="1:114" s="15" customFormat="1" x14ac:dyDescent="0.3">
      <c r="A26" s="6" t="s">
        <v>82</v>
      </c>
      <c r="B26" s="7" t="s">
        <v>120</v>
      </c>
      <c r="C26" s="35">
        <f t="shared" si="0"/>
        <v>106892</v>
      </c>
      <c r="D26" s="35">
        <v>0</v>
      </c>
      <c r="E26" s="36">
        <v>0</v>
      </c>
      <c r="F26" s="36">
        <v>2684</v>
      </c>
      <c r="G26" s="36">
        <v>0</v>
      </c>
      <c r="H26" s="36">
        <v>0</v>
      </c>
      <c r="I26" s="36">
        <v>0</v>
      </c>
      <c r="J26" s="36">
        <v>8</v>
      </c>
      <c r="K26" s="36">
        <f t="shared" si="1"/>
        <v>104200</v>
      </c>
      <c r="L26" s="37">
        <v>0</v>
      </c>
      <c r="M26" s="35">
        <v>0</v>
      </c>
      <c r="N26" s="35">
        <v>0</v>
      </c>
      <c r="O26" s="35">
        <v>0</v>
      </c>
      <c r="P26" s="35">
        <v>0</v>
      </c>
      <c r="Q26" s="35">
        <v>0</v>
      </c>
      <c r="R26" s="35">
        <v>0</v>
      </c>
      <c r="S26" s="35">
        <v>0</v>
      </c>
      <c r="T26" s="35">
        <v>0</v>
      </c>
      <c r="U26" s="35">
        <v>0</v>
      </c>
      <c r="V26" s="35">
        <v>0</v>
      </c>
      <c r="W26" s="35">
        <v>0</v>
      </c>
      <c r="X26" s="35">
        <v>0</v>
      </c>
      <c r="Y26" s="35">
        <v>0</v>
      </c>
      <c r="Z26" s="35">
        <v>0</v>
      </c>
      <c r="AA26" s="35">
        <v>0</v>
      </c>
      <c r="AB26" s="35">
        <v>0</v>
      </c>
      <c r="AC26" s="35">
        <v>0</v>
      </c>
      <c r="AD26" s="35">
        <v>71052</v>
      </c>
      <c r="AE26" s="35">
        <v>0</v>
      </c>
      <c r="AF26" s="35">
        <v>0</v>
      </c>
      <c r="AG26" s="35">
        <v>0</v>
      </c>
      <c r="AH26" s="35">
        <v>0</v>
      </c>
      <c r="AI26" s="35">
        <v>0</v>
      </c>
      <c r="AJ26" s="35">
        <v>0</v>
      </c>
      <c r="AK26" s="35">
        <v>0</v>
      </c>
      <c r="AL26" s="35">
        <v>0</v>
      </c>
      <c r="AM26" s="35">
        <v>0</v>
      </c>
      <c r="AN26" s="35">
        <v>0</v>
      </c>
      <c r="AO26" s="35">
        <v>0</v>
      </c>
      <c r="AP26" s="35">
        <v>0</v>
      </c>
      <c r="AQ26" s="35">
        <v>0</v>
      </c>
      <c r="AR26" s="35">
        <v>0</v>
      </c>
      <c r="AS26" s="35">
        <v>0</v>
      </c>
      <c r="AT26" s="35">
        <v>0</v>
      </c>
      <c r="AU26" s="35"/>
      <c r="AV26" s="35"/>
      <c r="AW26" s="35">
        <v>0</v>
      </c>
      <c r="AX26" s="38">
        <f t="shared" si="2"/>
        <v>71052</v>
      </c>
      <c r="AY26" s="37"/>
      <c r="AZ26" s="38">
        <v>33148</v>
      </c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DI26" s="106"/>
      <c r="DJ26" s="106"/>
    </row>
    <row r="27" spans="1:114" s="15" customFormat="1" x14ac:dyDescent="0.3">
      <c r="A27" s="6" t="s">
        <v>83</v>
      </c>
      <c r="B27" s="7" t="s">
        <v>121</v>
      </c>
      <c r="C27" s="35">
        <f t="shared" si="0"/>
        <v>62594</v>
      </c>
      <c r="D27" s="35">
        <v>0</v>
      </c>
      <c r="E27" s="36">
        <v>0</v>
      </c>
      <c r="F27" s="36">
        <v>465</v>
      </c>
      <c r="G27" s="36">
        <v>0</v>
      </c>
      <c r="H27" s="36">
        <v>0</v>
      </c>
      <c r="I27" s="36">
        <v>0</v>
      </c>
      <c r="J27" s="36">
        <v>0</v>
      </c>
      <c r="K27" s="36">
        <f t="shared" si="1"/>
        <v>62129</v>
      </c>
      <c r="L27" s="37">
        <v>0</v>
      </c>
      <c r="M27" s="35">
        <v>0</v>
      </c>
      <c r="N27" s="35">
        <v>0</v>
      </c>
      <c r="O27" s="35">
        <v>0</v>
      </c>
      <c r="P27" s="35">
        <v>0</v>
      </c>
      <c r="Q27" s="35">
        <v>0</v>
      </c>
      <c r="R27" s="35">
        <v>0</v>
      </c>
      <c r="S27" s="35">
        <v>0</v>
      </c>
      <c r="T27" s="35">
        <v>0</v>
      </c>
      <c r="U27" s="35">
        <v>0</v>
      </c>
      <c r="V27" s="35">
        <v>0</v>
      </c>
      <c r="W27" s="35">
        <v>0</v>
      </c>
      <c r="X27" s="35">
        <v>0</v>
      </c>
      <c r="Y27" s="35">
        <v>0</v>
      </c>
      <c r="Z27" s="35">
        <v>0</v>
      </c>
      <c r="AA27" s="35">
        <v>0</v>
      </c>
      <c r="AB27" s="35">
        <v>0</v>
      </c>
      <c r="AC27" s="35">
        <v>0</v>
      </c>
      <c r="AD27" s="35">
        <v>0</v>
      </c>
      <c r="AE27" s="35">
        <v>62129</v>
      </c>
      <c r="AF27" s="35">
        <v>0</v>
      </c>
      <c r="AG27" s="35">
        <v>0</v>
      </c>
      <c r="AH27" s="35">
        <v>0</v>
      </c>
      <c r="AI27" s="35">
        <v>0</v>
      </c>
      <c r="AJ27" s="35">
        <v>0</v>
      </c>
      <c r="AK27" s="35">
        <v>0</v>
      </c>
      <c r="AL27" s="35">
        <v>0</v>
      </c>
      <c r="AM27" s="35">
        <v>0</v>
      </c>
      <c r="AN27" s="35">
        <v>0</v>
      </c>
      <c r="AO27" s="35">
        <v>0</v>
      </c>
      <c r="AP27" s="35">
        <v>0</v>
      </c>
      <c r="AQ27" s="35">
        <v>0</v>
      </c>
      <c r="AR27" s="35">
        <v>0</v>
      </c>
      <c r="AS27" s="35">
        <v>0</v>
      </c>
      <c r="AT27" s="35">
        <v>0</v>
      </c>
      <c r="AU27" s="35"/>
      <c r="AV27" s="35"/>
      <c r="AW27" s="35">
        <v>0</v>
      </c>
      <c r="AX27" s="38">
        <f t="shared" si="2"/>
        <v>62129</v>
      </c>
      <c r="AY27" s="37"/>
      <c r="AZ27" s="38">
        <v>0</v>
      </c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DI27" s="106"/>
      <c r="DJ27" s="106"/>
    </row>
    <row r="28" spans="1:114" s="15" customFormat="1" x14ac:dyDescent="0.3">
      <c r="A28" s="6" t="s">
        <v>84</v>
      </c>
      <c r="B28" s="7" t="s">
        <v>122</v>
      </c>
      <c r="C28" s="35">
        <f t="shared" si="0"/>
        <v>163710</v>
      </c>
      <c r="D28" s="35">
        <v>0</v>
      </c>
      <c r="E28" s="36">
        <v>0</v>
      </c>
      <c r="F28" s="36">
        <v>459</v>
      </c>
      <c r="G28" s="36">
        <v>0</v>
      </c>
      <c r="H28" s="36">
        <v>0</v>
      </c>
      <c r="I28" s="36">
        <v>0</v>
      </c>
      <c r="J28" s="36">
        <v>0</v>
      </c>
      <c r="K28" s="36">
        <f t="shared" si="1"/>
        <v>163251</v>
      </c>
      <c r="L28" s="37">
        <v>0</v>
      </c>
      <c r="M28" s="35">
        <v>0</v>
      </c>
      <c r="N28" s="35">
        <v>2</v>
      </c>
      <c r="O28" s="35">
        <v>0</v>
      </c>
      <c r="P28" s="35">
        <v>0</v>
      </c>
      <c r="Q28" s="35">
        <v>19</v>
      </c>
      <c r="R28" s="35">
        <v>0</v>
      </c>
      <c r="S28" s="35">
        <v>0</v>
      </c>
      <c r="T28" s="35">
        <v>0</v>
      </c>
      <c r="U28" s="35">
        <v>0</v>
      </c>
      <c r="V28" s="35">
        <v>0</v>
      </c>
      <c r="W28" s="35">
        <v>0</v>
      </c>
      <c r="X28" s="35">
        <v>0</v>
      </c>
      <c r="Y28" s="35">
        <v>0</v>
      </c>
      <c r="Z28" s="35">
        <v>0</v>
      </c>
      <c r="AA28" s="35">
        <v>0</v>
      </c>
      <c r="AB28" s="35">
        <v>0</v>
      </c>
      <c r="AC28" s="35">
        <v>1</v>
      </c>
      <c r="AD28" s="35">
        <v>498</v>
      </c>
      <c r="AE28" s="35">
        <v>42</v>
      </c>
      <c r="AF28" s="35">
        <v>162302</v>
      </c>
      <c r="AG28" s="35">
        <v>23</v>
      </c>
      <c r="AH28" s="35">
        <v>20</v>
      </c>
      <c r="AI28" s="35">
        <v>0</v>
      </c>
      <c r="AJ28" s="35">
        <v>0</v>
      </c>
      <c r="AK28" s="35">
        <v>0</v>
      </c>
      <c r="AL28" s="35">
        <v>0</v>
      </c>
      <c r="AM28" s="35">
        <v>0</v>
      </c>
      <c r="AN28" s="35">
        <v>0</v>
      </c>
      <c r="AO28" s="35">
        <v>0</v>
      </c>
      <c r="AP28" s="35">
        <v>1</v>
      </c>
      <c r="AQ28" s="35">
        <v>0</v>
      </c>
      <c r="AR28" s="35">
        <v>0</v>
      </c>
      <c r="AS28" s="35">
        <v>0</v>
      </c>
      <c r="AT28" s="35">
        <v>0</v>
      </c>
      <c r="AU28" s="35"/>
      <c r="AV28" s="35"/>
      <c r="AW28" s="35">
        <v>0</v>
      </c>
      <c r="AX28" s="38">
        <f t="shared" si="2"/>
        <v>162908</v>
      </c>
      <c r="AY28" s="37"/>
      <c r="AZ28" s="38">
        <v>343</v>
      </c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DI28" s="106"/>
      <c r="DJ28" s="106"/>
    </row>
    <row r="29" spans="1:114" s="15" customFormat="1" x14ac:dyDescent="0.3">
      <c r="A29" s="6" t="s">
        <v>85</v>
      </c>
      <c r="B29" s="7" t="s">
        <v>123</v>
      </c>
      <c r="C29" s="35">
        <f t="shared" si="0"/>
        <v>26066</v>
      </c>
      <c r="D29" s="35">
        <v>-229428</v>
      </c>
      <c r="E29" s="36">
        <v>0</v>
      </c>
      <c r="F29" s="36">
        <v>15</v>
      </c>
      <c r="G29" s="36">
        <v>0</v>
      </c>
      <c r="H29" s="36">
        <v>0</v>
      </c>
      <c r="I29" s="36">
        <v>0</v>
      </c>
      <c r="J29" s="36">
        <v>0</v>
      </c>
      <c r="K29" s="36">
        <f t="shared" si="1"/>
        <v>255479</v>
      </c>
      <c r="L29" s="37">
        <v>0</v>
      </c>
      <c r="M29" s="35">
        <v>0</v>
      </c>
      <c r="N29" s="35">
        <v>0</v>
      </c>
      <c r="O29" s="35">
        <v>0</v>
      </c>
      <c r="P29" s="35">
        <v>0</v>
      </c>
      <c r="Q29" s="35">
        <v>0</v>
      </c>
      <c r="R29" s="35">
        <v>0</v>
      </c>
      <c r="S29" s="35">
        <v>0</v>
      </c>
      <c r="T29" s="35">
        <v>0</v>
      </c>
      <c r="U29" s="35">
        <v>0</v>
      </c>
      <c r="V29" s="35">
        <v>0</v>
      </c>
      <c r="W29" s="35">
        <v>0</v>
      </c>
      <c r="X29" s="35">
        <v>0</v>
      </c>
      <c r="Y29" s="35">
        <v>0</v>
      </c>
      <c r="Z29" s="35">
        <v>0</v>
      </c>
      <c r="AA29" s="35">
        <v>0</v>
      </c>
      <c r="AB29" s="35">
        <v>0</v>
      </c>
      <c r="AC29" s="35">
        <v>0</v>
      </c>
      <c r="AD29" s="35">
        <v>0</v>
      </c>
      <c r="AE29" s="35">
        <v>0</v>
      </c>
      <c r="AF29" s="35">
        <v>0</v>
      </c>
      <c r="AG29" s="35">
        <v>255479</v>
      </c>
      <c r="AH29" s="35">
        <v>0</v>
      </c>
      <c r="AI29" s="35">
        <v>0</v>
      </c>
      <c r="AJ29" s="35">
        <v>0</v>
      </c>
      <c r="AK29" s="35">
        <v>0</v>
      </c>
      <c r="AL29" s="35">
        <v>0</v>
      </c>
      <c r="AM29" s="35">
        <v>0</v>
      </c>
      <c r="AN29" s="35">
        <v>0</v>
      </c>
      <c r="AO29" s="35">
        <v>0</v>
      </c>
      <c r="AP29" s="35">
        <v>0</v>
      </c>
      <c r="AQ29" s="35">
        <v>0</v>
      </c>
      <c r="AR29" s="35">
        <v>0</v>
      </c>
      <c r="AS29" s="35">
        <v>0</v>
      </c>
      <c r="AT29" s="35">
        <v>0</v>
      </c>
      <c r="AU29" s="35"/>
      <c r="AV29" s="35"/>
      <c r="AW29" s="35">
        <v>0</v>
      </c>
      <c r="AX29" s="38">
        <f t="shared" si="2"/>
        <v>255479</v>
      </c>
      <c r="AY29" s="37"/>
      <c r="AZ29" s="38">
        <v>0</v>
      </c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DI29" s="106"/>
      <c r="DJ29" s="106"/>
    </row>
    <row r="30" spans="1:114" s="15" customFormat="1" x14ac:dyDescent="0.3">
      <c r="A30" s="6" t="s">
        <v>86</v>
      </c>
      <c r="B30" s="7" t="s">
        <v>124</v>
      </c>
      <c r="C30" s="35">
        <f t="shared" si="0"/>
        <v>254366</v>
      </c>
      <c r="D30" s="35">
        <v>0</v>
      </c>
      <c r="E30" s="36">
        <v>-45477</v>
      </c>
      <c r="F30" s="36">
        <v>0</v>
      </c>
      <c r="G30" s="36">
        <v>0</v>
      </c>
      <c r="H30" s="36">
        <v>0</v>
      </c>
      <c r="I30" s="36">
        <v>0</v>
      </c>
      <c r="J30" s="36">
        <v>6</v>
      </c>
      <c r="K30" s="36">
        <f t="shared" si="1"/>
        <v>299837</v>
      </c>
      <c r="L30" s="37">
        <v>0</v>
      </c>
      <c r="M30" s="35">
        <v>0</v>
      </c>
      <c r="N30" s="35">
        <v>0</v>
      </c>
      <c r="O30" s="35">
        <v>0</v>
      </c>
      <c r="P30" s="35">
        <v>0</v>
      </c>
      <c r="Q30" s="35">
        <v>0</v>
      </c>
      <c r="R30" s="35">
        <v>0</v>
      </c>
      <c r="S30" s="35">
        <v>0</v>
      </c>
      <c r="T30" s="35">
        <v>0</v>
      </c>
      <c r="U30" s="35">
        <v>0</v>
      </c>
      <c r="V30" s="35">
        <v>0</v>
      </c>
      <c r="W30" s="35">
        <v>0</v>
      </c>
      <c r="X30" s="35">
        <v>0</v>
      </c>
      <c r="Y30" s="35">
        <v>1176</v>
      </c>
      <c r="Z30" s="35">
        <v>0</v>
      </c>
      <c r="AA30" s="35">
        <v>0</v>
      </c>
      <c r="AB30" s="35">
        <v>0</v>
      </c>
      <c r="AC30" s="35">
        <v>0</v>
      </c>
      <c r="AD30" s="35">
        <v>0</v>
      </c>
      <c r="AE30" s="35">
        <v>0</v>
      </c>
      <c r="AF30" s="35">
        <v>0</v>
      </c>
      <c r="AG30" s="35">
        <v>1210</v>
      </c>
      <c r="AH30" s="35">
        <v>263366</v>
      </c>
      <c r="AI30" s="35">
        <v>0</v>
      </c>
      <c r="AJ30" s="35">
        <v>0</v>
      </c>
      <c r="AK30" s="35">
        <v>0</v>
      </c>
      <c r="AL30" s="35">
        <v>0</v>
      </c>
      <c r="AM30" s="35">
        <v>0</v>
      </c>
      <c r="AN30" s="35">
        <v>0</v>
      </c>
      <c r="AO30" s="35">
        <v>0</v>
      </c>
      <c r="AP30" s="35">
        <v>0</v>
      </c>
      <c r="AQ30" s="35">
        <v>0</v>
      </c>
      <c r="AR30" s="35">
        <v>0</v>
      </c>
      <c r="AS30" s="35">
        <v>0</v>
      </c>
      <c r="AT30" s="35">
        <v>0</v>
      </c>
      <c r="AU30" s="35"/>
      <c r="AV30" s="35"/>
      <c r="AW30" s="35">
        <v>0</v>
      </c>
      <c r="AX30" s="38">
        <f t="shared" si="2"/>
        <v>265752</v>
      </c>
      <c r="AY30" s="37"/>
      <c r="AZ30" s="38">
        <v>34085</v>
      </c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DI30" s="106"/>
      <c r="DJ30" s="106"/>
    </row>
    <row r="31" spans="1:114" s="15" customFormat="1" x14ac:dyDescent="0.3">
      <c r="A31" s="6" t="s">
        <v>87</v>
      </c>
      <c r="B31" s="7" t="s">
        <v>125</v>
      </c>
      <c r="C31" s="35">
        <f t="shared" si="0"/>
        <v>255576</v>
      </c>
      <c r="D31" s="35">
        <v>0</v>
      </c>
      <c r="E31" s="36">
        <v>0</v>
      </c>
      <c r="F31" s="36">
        <v>759</v>
      </c>
      <c r="G31" s="36">
        <v>0</v>
      </c>
      <c r="H31" s="36">
        <v>0</v>
      </c>
      <c r="I31" s="36">
        <v>0</v>
      </c>
      <c r="J31" s="36">
        <v>0</v>
      </c>
      <c r="K31" s="36">
        <f t="shared" si="1"/>
        <v>254817</v>
      </c>
      <c r="L31" s="37">
        <v>0</v>
      </c>
      <c r="M31" s="35">
        <v>0</v>
      </c>
      <c r="N31" s="35">
        <v>0</v>
      </c>
      <c r="O31" s="35">
        <v>0</v>
      </c>
      <c r="P31" s="35">
        <v>0</v>
      </c>
      <c r="Q31" s="35">
        <v>0</v>
      </c>
      <c r="R31" s="35">
        <v>0</v>
      </c>
      <c r="S31" s="35">
        <v>0</v>
      </c>
      <c r="T31" s="35">
        <v>0</v>
      </c>
      <c r="U31" s="35">
        <v>0</v>
      </c>
      <c r="V31" s="35">
        <v>0</v>
      </c>
      <c r="W31" s="35">
        <v>0</v>
      </c>
      <c r="X31" s="35">
        <v>0</v>
      </c>
      <c r="Y31" s="35">
        <v>0</v>
      </c>
      <c r="Z31" s="35">
        <v>0</v>
      </c>
      <c r="AA31" s="35">
        <v>0</v>
      </c>
      <c r="AB31" s="35">
        <v>0</v>
      </c>
      <c r="AC31" s="35">
        <v>0</v>
      </c>
      <c r="AD31" s="35">
        <v>0</v>
      </c>
      <c r="AE31" s="35">
        <v>0</v>
      </c>
      <c r="AF31" s="35">
        <v>0</v>
      </c>
      <c r="AG31" s="35">
        <v>0</v>
      </c>
      <c r="AH31" s="35">
        <v>0</v>
      </c>
      <c r="AI31" s="35">
        <v>254642</v>
      </c>
      <c r="AJ31" s="35">
        <v>0</v>
      </c>
      <c r="AK31" s="35">
        <v>0</v>
      </c>
      <c r="AL31" s="35">
        <v>0</v>
      </c>
      <c r="AM31" s="35">
        <v>0</v>
      </c>
      <c r="AN31" s="35">
        <v>0</v>
      </c>
      <c r="AO31" s="35">
        <v>0</v>
      </c>
      <c r="AP31" s="35">
        <v>0</v>
      </c>
      <c r="AQ31" s="35">
        <v>0</v>
      </c>
      <c r="AR31" s="35">
        <v>0</v>
      </c>
      <c r="AS31" s="35">
        <v>0</v>
      </c>
      <c r="AT31" s="35">
        <v>0</v>
      </c>
      <c r="AU31" s="35"/>
      <c r="AV31" s="35"/>
      <c r="AW31" s="35">
        <v>0</v>
      </c>
      <c r="AX31" s="38">
        <f t="shared" si="2"/>
        <v>254642</v>
      </c>
      <c r="AY31" s="37"/>
      <c r="AZ31" s="38">
        <v>175</v>
      </c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DI31" s="106"/>
      <c r="DJ31" s="106"/>
    </row>
    <row r="32" spans="1:114" s="15" customFormat="1" x14ac:dyDescent="0.3">
      <c r="A32" s="6" t="s">
        <v>88</v>
      </c>
      <c r="B32" s="7" t="s">
        <v>126</v>
      </c>
      <c r="C32" s="35">
        <f t="shared" si="0"/>
        <v>195333</v>
      </c>
      <c r="D32" s="35">
        <v>3</v>
      </c>
      <c r="E32" s="36">
        <v>0</v>
      </c>
      <c r="F32" s="36">
        <v>10160</v>
      </c>
      <c r="G32" s="36">
        <v>0</v>
      </c>
      <c r="H32" s="36">
        <v>0</v>
      </c>
      <c r="I32" s="36">
        <v>1</v>
      </c>
      <c r="J32" s="36">
        <v>52</v>
      </c>
      <c r="K32" s="36">
        <f t="shared" si="1"/>
        <v>185117</v>
      </c>
      <c r="L32" s="37">
        <v>0</v>
      </c>
      <c r="M32" s="35">
        <v>0</v>
      </c>
      <c r="N32" s="35">
        <v>0</v>
      </c>
      <c r="O32" s="35">
        <v>0</v>
      </c>
      <c r="P32" s="35">
        <v>0</v>
      </c>
      <c r="Q32" s="35">
        <v>0</v>
      </c>
      <c r="R32" s="35">
        <v>0</v>
      </c>
      <c r="S32" s="35">
        <v>0</v>
      </c>
      <c r="T32" s="35">
        <v>0</v>
      </c>
      <c r="U32" s="35">
        <v>0</v>
      </c>
      <c r="V32" s="35">
        <v>0</v>
      </c>
      <c r="W32" s="35">
        <v>0</v>
      </c>
      <c r="X32" s="35">
        <v>0</v>
      </c>
      <c r="Y32" s="35">
        <v>0</v>
      </c>
      <c r="Z32" s="35">
        <v>0</v>
      </c>
      <c r="AA32" s="35">
        <v>0</v>
      </c>
      <c r="AB32" s="35">
        <v>0</v>
      </c>
      <c r="AC32" s="35">
        <v>0</v>
      </c>
      <c r="AD32" s="35">
        <v>0</v>
      </c>
      <c r="AE32" s="35">
        <v>0</v>
      </c>
      <c r="AF32" s="35">
        <v>0</v>
      </c>
      <c r="AG32" s="35">
        <v>0</v>
      </c>
      <c r="AH32" s="35">
        <v>0</v>
      </c>
      <c r="AI32" s="35">
        <v>0</v>
      </c>
      <c r="AJ32" s="35">
        <v>171651</v>
      </c>
      <c r="AK32" s="35">
        <v>0</v>
      </c>
      <c r="AL32" s="35">
        <v>0</v>
      </c>
      <c r="AM32" s="35">
        <v>0</v>
      </c>
      <c r="AN32" s="35">
        <v>0</v>
      </c>
      <c r="AO32" s="35">
        <v>0</v>
      </c>
      <c r="AP32" s="35">
        <v>0</v>
      </c>
      <c r="AQ32" s="35">
        <v>0</v>
      </c>
      <c r="AR32" s="35">
        <v>0</v>
      </c>
      <c r="AS32" s="35">
        <v>0</v>
      </c>
      <c r="AT32" s="35">
        <v>0</v>
      </c>
      <c r="AU32" s="35"/>
      <c r="AV32" s="35"/>
      <c r="AW32" s="35">
        <v>0</v>
      </c>
      <c r="AX32" s="38">
        <f t="shared" si="2"/>
        <v>171651</v>
      </c>
      <c r="AY32" s="37"/>
      <c r="AZ32" s="38">
        <v>13466</v>
      </c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DI32" s="106"/>
      <c r="DJ32" s="106"/>
    </row>
    <row r="33" spans="1:114" s="15" customFormat="1" x14ac:dyDescent="0.3">
      <c r="A33" s="6" t="s">
        <v>89</v>
      </c>
      <c r="B33" s="7" t="s">
        <v>127</v>
      </c>
      <c r="C33" s="35">
        <f t="shared" si="0"/>
        <v>71539</v>
      </c>
      <c r="D33" s="35">
        <v>0</v>
      </c>
      <c r="E33" s="36">
        <v>0</v>
      </c>
      <c r="F33" s="36">
        <v>0</v>
      </c>
      <c r="G33" s="36">
        <v>0</v>
      </c>
      <c r="H33" s="36">
        <v>0</v>
      </c>
      <c r="I33" s="36">
        <v>0</v>
      </c>
      <c r="J33" s="36">
        <v>0</v>
      </c>
      <c r="K33" s="36">
        <f t="shared" si="1"/>
        <v>71539</v>
      </c>
      <c r="L33" s="37">
        <v>0</v>
      </c>
      <c r="M33" s="35">
        <v>0</v>
      </c>
      <c r="N33" s="35">
        <v>0</v>
      </c>
      <c r="O33" s="35">
        <v>0</v>
      </c>
      <c r="P33" s="35">
        <v>0</v>
      </c>
      <c r="Q33" s="35">
        <v>0</v>
      </c>
      <c r="R33" s="35">
        <v>0</v>
      </c>
      <c r="S33" s="35">
        <v>0</v>
      </c>
      <c r="T33" s="35">
        <v>0</v>
      </c>
      <c r="U33" s="35">
        <v>0</v>
      </c>
      <c r="V33" s="35">
        <v>0</v>
      </c>
      <c r="W33" s="35">
        <v>0</v>
      </c>
      <c r="X33" s="35">
        <v>0</v>
      </c>
      <c r="Y33" s="35">
        <v>0</v>
      </c>
      <c r="Z33" s="35">
        <v>0</v>
      </c>
      <c r="AA33" s="35">
        <v>0</v>
      </c>
      <c r="AB33" s="35">
        <v>0</v>
      </c>
      <c r="AC33" s="35">
        <v>0</v>
      </c>
      <c r="AD33" s="35">
        <v>0</v>
      </c>
      <c r="AE33" s="35">
        <v>0</v>
      </c>
      <c r="AF33" s="35">
        <v>0</v>
      </c>
      <c r="AG33" s="35">
        <v>0</v>
      </c>
      <c r="AH33" s="35">
        <v>1821</v>
      </c>
      <c r="AI33" s="35">
        <v>0</v>
      </c>
      <c r="AJ33" s="35">
        <v>0</v>
      </c>
      <c r="AK33" s="35">
        <v>54021</v>
      </c>
      <c r="AL33" s="35">
        <v>0</v>
      </c>
      <c r="AM33" s="35">
        <v>0</v>
      </c>
      <c r="AN33" s="35">
        <v>0</v>
      </c>
      <c r="AO33" s="35">
        <v>0</v>
      </c>
      <c r="AP33" s="35">
        <v>0</v>
      </c>
      <c r="AQ33" s="35">
        <v>0</v>
      </c>
      <c r="AR33" s="35">
        <v>0</v>
      </c>
      <c r="AS33" s="35">
        <v>0</v>
      </c>
      <c r="AT33" s="35">
        <v>0</v>
      </c>
      <c r="AU33" s="35"/>
      <c r="AV33" s="35"/>
      <c r="AW33" s="35">
        <v>0</v>
      </c>
      <c r="AX33" s="38">
        <f t="shared" si="2"/>
        <v>55842</v>
      </c>
      <c r="AY33" s="37"/>
      <c r="AZ33" s="38">
        <v>15697</v>
      </c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DI33" s="106"/>
      <c r="DJ33" s="106"/>
    </row>
    <row r="34" spans="1:114" s="15" customFormat="1" x14ac:dyDescent="0.3">
      <c r="A34" s="6" t="s">
        <v>90</v>
      </c>
      <c r="B34" s="7" t="s">
        <v>128</v>
      </c>
      <c r="C34" s="35">
        <f t="shared" si="0"/>
        <v>144134</v>
      </c>
      <c r="D34" s="35">
        <v>0</v>
      </c>
      <c r="E34" s="36">
        <v>0</v>
      </c>
      <c r="F34" s="36">
        <v>13</v>
      </c>
      <c r="G34" s="36">
        <v>0</v>
      </c>
      <c r="H34" s="36">
        <v>0</v>
      </c>
      <c r="I34" s="36">
        <v>0</v>
      </c>
      <c r="J34" s="36">
        <v>0</v>
      </c>
      <c r="K34" s="36">
        <f t="shared" si="1"/>
        <v>144121</v>
      </c>
      <c r="L34" s="37">
        <v>0</v>
      </c>
      <c r="M34" s="35">
        <v>0</v>
      </c>
      <c r="N34" s="35">
        <v>0</v>
      </c>
      <c r="O34" s="35">
        <v>0</v>
      </c>
      <c r="P34" s="35">
        <v>0</v>
      </c>
      <c r="Q34" s="35">
        <v>0</v>
      </c>
      <c r="R34" s="35">
        <v>0</v>
      </c>
      <c r="S34" s="35">
        <v>0</v>
      </c>
      <c r="T34" s="35">
        <v>0</v>
      </c>
      <c r="U34" s="35">
        <v>0</v>
      </c>
      <c r="V34" s="35">
        <v>0</v>
      </c>
      <c r="W34" s="35">
        <v>0</v>
      </c>
      <c r="X34" s="35">
        <v>0</v>
      </c>
      <c r="Y34" s="35">
        <v>0</v>
      </c>
      <c r="Z34" s="35">
        <v>0</v>
      </c>
      <c r="AA34" s="35">
        <v>0</v>
      </c>
      <c r="AB34" s="35">
        <v>0</v>
      </c>
      <c r="AC34" s="35">
        <v>0</v>
      </c>
      <c r="AD34" s="35">
        <v>0</v>
      </c>
      <c r="AE34" s="35">
        <v>0</v>
      </c>
      <c r="AF34" s="35">
        <v>0</v>
      </c>
      <c r="AG34" s="35">
        <v>0</v>
      </c>
      <c r="AH34" s="35">
        <v>452</v>
      </c>
      <c r="AI34" s="35">
        <v>0</v>
      </c>
      <c r="AJ34" s="35">
        <v>0</v>
      </c>
      <c r="AK34" s="35">
        <v>893</v>
      </c>
      <c r="AL34" s="35">
        <v>142776</v>
      </c>
      <c r="AM34" s="35">
        <v>0</v>
      </c>
      <c r="AN34" s="35">
        <v>0</v>
      </c>
      <c r="AO34" s="35">
        <v>0</v>
      </c>
      <c r="AP34" s="35">
        <v>0</v>
      </c>
      <c r="AQ34" s="35">
        <v>0</v>
      </c>
      <c r="AR34" s="35">
        <v>0</v>
      </c>
      <c r="AS34" s="35">
        <v>0</v>
      </c>
      <c r="AT34" s="35">
        <v>0</v>
      </c>
      <c r="AU34" s="35"/>
      <c r="AV34" s="35"/>
      <c r="AW34" s="35">
        <v>0</v>
      </c>
      <c r="AX34" s="38">
        <f t="shared" si="2"/>
        <v>144121</v>
      </c>
      <c r="AY34" s="37"/>
      <c r="AZ34" s="38">
        <v>0</v>
      </c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DI34" s="106"/>
      <c r="DJ34" s="106"/>
    </row>
    <row r="35" spans="1:114" s="15" customFormat="1" x14ac:dyDescent="0.3">
      <c r="A35" s="6" t="s">
        <v>91</v>
      </c>
      <c r="B35" s="7" t="s">
        <v>129</v>
      </c>
      <c r="C35" s="35">
        <f t="shared" si="0"/>
        <v>289327</v>
      </c>
      <c r="D35" s="35">
        <v>0</v>
      </c>
      <c r="E35" s="36">
        <v>0</v>
      </c>
      <c r="F35" s="36">
        <v>137</v>
      </c>
      <c r="G35" s="36">
        <v>0</v>
      </c>
      <c r="H35" s="36">
        <v>0</v>
      </c>
      <c r="I35" s="36">
        <v>0</v>
      </c>
      <c r="J35" s="36">
        <v>0</v>
      </c>
      <c r="K35" s="36">
        <f t="shared" si="1"/>
        <v>289190</v>
      </c>
      <c r="L35" s="37">
        <v>0</v>
      </c>
      <c r="M35" s="35">
        <v>0</v>
      </c>
      <c r="N35" s="35">
        <v>0</v>
      </c>
      <c r="O35" s="35">
        <v>0</v>
      </c>
      <c r="P35" s="35">
        <v>0</v>
      </c>
      <c r="Q35" s="35">
        <v>0</v>
      </c>
      <c r="R35" s="35">
        <v>0</v>
      </c>
      <c r="S35" s="35">
        <v>0</v>
      </c>
      <c r="T35" s="35">
        <v>0</v>
      </c>
      <c r="U35" s="35">
        <v>0</v>
      </c>
      <c r="V35" s="35">
        <v>0</v>
      </c>
      <c r="W35" s="35">
        <v>0</v>
      </c>
      <c r="X35" s="35">
        <v>0</v>
      </c>
      <c r="Y35" s="35">
        <v>0</v>
      </c>
      <c r="Z35" s="35">
        <v>0</v>
      </c>
      <c r="AA35" s="35">
        <v>0</v>
      </c>
      <c r="AB35" s="35">
        <v>0</v>
      </c>
      <c r="AC35" s="35">
        <v>0</v>
      </c>
      <c r="AD35" s="35">
        <v>0</v>
      </c>
      <c r="AE35" s="35">
        <v>0</v>
      </c>
      <c r="AF35" s="35">
        <v>0</v>
      </c>
      <c r="AG35" s="35">
        <v>0</v>
      </c>
      <c r="AH35" s="35">
        <v>0</v>
      </c>
      <c r="AI35" s="35">
        <v>0</v>
      </c>
      <c r="AJ35" s="35">
        <v>0</v>
      </c>
      <c r="AK35" s="35">
        <v>251</v>
      </c>
      <c r="AL35" s="35">
        <v>0</v>
      </c>
      <c r="AM35" s="35">
        <v>282036</v>
      </c>
      <c r="AN35" s="35">
        <v>0</v>
      </c>
      <c r="AO35" s="35">
        <v>0</v>
      </c>
      <c r="AP35" s="35">
        <v>0</v>
      </c>
      <c r="AQ35" s="35">
        <v>0</v>
      </c>
      <c r="AR35" s="35">
        <v>0</v>
      </c>
      <c r="AS35" s="35">
        <v>0</v>
      </c>
      <c r="AT35" s="35">
        <v>0</v>
      </c>
      <c r="AU35" s="35"/>
      <c r="AV35" s="35"/>
      <c r="AW35" s="35">
        <v>0</v>
      </c>
      <c r="AX35" s="38">
        <f t="shared" si="2"/>
        <v>282287</v>
      </c>
      <c r="AY35" s="37"/>
      <c r="AZ35" s="38">
        <v>6903</v>
      </c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DI35" s="106"/>
      <c r="DJ35" s="106"/>
    </row>
    <row r="36" spans="1:114" s="15" customFormat="1" x14ac:dyDescent="0.3">
      <c r="A36" s="6" t="s">
        <v>92</v>
      </c>
      <c r="B36" s="7" t="s">
        <v>130</v>
      </c>
      <c r="C36" s="35">
        <f t="shared" si="0"/>
        <v>96528</v>
      </c>
      <c r="D36" s="35">
        <v>0</v>
      </c>
      <c r="E36" s="36">
        <v>0</v>
      </c>
      <c r="F36" s="36">
        <v>3</v>
      </c>
      <c r="G36" s="36">
        <v>0</v>
      </c>
      <c r="H36" s="36">
        <v>0</v>
      </c>
      <c r="I36" s="36">
        <v>0</v>
      </c>
      <c r="J36" s="36">
        <v>0</v>
      </c>
      <c r="K36" s="36">
        <f t="shared" si="1"/>
        <v>96525</v>
      </c>
      <c r="L36" s="37">
        <v>0</v>
      </c>
      <c r="M36" s="35">
        <v>0</v>
      </c>
      <c r="N36" s="35">
        <v>0</v>
      </c>
      <c r="O36" s="35">
        <v>0</v>
      </c>
      <c r="P36" s="35">
        <v>1805</v>
      </c>
      <c r="Q36" s="35">
        <v>0</v>
      </c>
      <c r="R36" s="35">
        <v>959</v>
      </c>
      <c r="S36" s="35">
        <v>0</v>
      </c>
      <c r="T36" s="35">
        <v>0</v>
      </c>
      <c r="U36" s="35">
        <v>0</v>
      </c>
      <c r="V36" s="35">
        <v>0</v>
      </c>
      <c r="W36" s="35">
        <v>0</v>
      </c>
      <c r="X36" s="35">
        <v>0</v>
      </c>
      <c r="Y36" s="35">
        <v>0</v>
      </c>
      <c r="Z36" s="35">
        <v>0</v>
      </c>
      <c r="AA36" s="35">
        <v>0</v>
      </c>
      <c r="AB36" s="35">
        <v>0</v>
      </c>
      <c r="AC36" s="35">
        <v>0</v>
      </c>
      <c r="AD36" s="35">
        <v>6632</v>
      </c>
      <c r="AE36" s="35">
        <v>1702</v>
      </c>
      <c r="AF36" s="35">
        <v>1399</v>
      </c>
      <c r="AG36" s="35">
        <v>0</v>
      </c>
      <c r="AH36" s="35">
        <v>1302</v>
      </c>
      <c r="AI36" s="35">
        <v>0</v>
      </c>
      <c r="AJ36" s="35">
        <v>0</v>
      </c>
      <c r="AK36" s="35">
        <v>0</v>
      </c>
      <c r="AL36" s="35">
        <v>0</v>
      </c>
      <c r="AM36" s="35">
        <v>0</v>
      </c>
      <c r="AN36" s="35">
        <v>82714</v>
      </c>
      <c r="AO36" s="35">
        <v>0</v>
      </c>
      <c r="AP36" s="35">
        <v>0</v>
      </c>
      <c r="AQ36" s="35">
        <v>0</v>
      </c>
      <c r="AR36" s="35">
        <v>0</v>
      </c>
      <c r="AS36" s="35">
        <v>0</v>
      </c>
      <c r="AT36" s="35">
        <v>0</v>
      </c>
      <c r="AU36" s="35"/>
      <c r="AV36" s="35"/>
      <c r="AW36" s="35">
        <v>0</v>
      </c>
      <c r="AX36" s="38">
        <f t="shared" si="2"/>
        <v>96513</v>
      </c>
      <c r="AY36" s="37"/>
      <c r="AZ36" s="38">
        <v>12</v>
      </c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DI36" s="106"/>
      <c r="DJ36" s="106"/>
    </row>
    <row r="37" spans="1:114" s="15" customFormat="1" x14ac:dyDescent="0.3">
      <c r="A37" s="6" t="s">
        <v>93</v>
      </c>
      <c r="B37" s="7" t="s">
        <v>131</v>
      </c>
      <c r="C37" s="35">
        <f t="shared" si="0"/>
        <v>76385</v>
      </c>
      <c r="D37" s="35">
        <v>0</v>
      </c>
      <c r="E37" s="36">
        <v>0</v>
      </c>
      <c r="F37" s="36">
        <v>0</v>
      </c>
      <c r="G37" s="36">
        <v>0</v>
      </c>
      <c r="H37" s="36">
        <v>0</v>
      </c>
      <c r="I37" s="36">
        <v>0</v>
      </c>
      <c r="J37" s="36">
        <v>0</v>
      </c>
      <c r="K37" s="36">
        <f t="shared" si="1"/>
        <v>76385</v>
      </c>
      <c r="L37" s="37">
        <v>0</v>
      </c>
      <c r="M37" s="35">
        <v>0</v>
      </c>
      <c r="N37" s="35">
        <v>0</v>
      </c>
      <c r="O37" s="35">
        <v>0</v>
      </c>
      <c r="P37" s="35">
        <v>0</v>
      </c>
      <c r="Q37" s="35">
        <v>0</v>
      </c>
      <c r="R37" s="35">
        <v>0</v>
      </c>
      <c r="S37" s="35">
        <v>0</v>
      </c>
      <c r="T37" s="35">
        <v>0</v>
      </c>
      <c r="U37" s="35">
        <v>0</v>
      </c>
      <c r="V37" s="35">
        <v>0</v>
      </c>
      <c r="W37" s="35">
        <v>0</v>
      </c>
      <c r="X37" s="35">
        <v>0</v>
      </c>
      <c r="Y37" s="35">
        <v>0</v>
      </c>
      <c r="Z37" s="35">
        <v>0</v>
      </c>
      <c r="AA37" s="35">
        <v>0</v>
      </c>
      <c r="AB37" s="35">
        <v>0</v>
      </c>
      <c r="AC37" s="35">
        <v>0</v>
      </c>
      <c r="AD37" s="35">
        <v>0</v>
      </c>
      <c r="AE37" s="35">
        <v>0</v>
      </c>
      <c r="AF37" s="35">
        <v>0</v>
      </c>
      <c r="AG37" s="35">
        <v>0</v>
      </c>
      <c r="AH37" s="35">
        <v>0</v>
      </c>
      <c r="AI37" s="35">
        <v>0</v>
      </c>
      <c r="AJ37" s="35">
        <v>0</v>
      </c>
      <c r="AK37" s="35">
        <v>0</v>
      </c>
      <c r="AL37" s="35">
        <v>0</v>
      </c>
      <c r="AM37" s="35">
        <v>0</v>
      </c>
      <c r="AN37" s="35">
        <v>0</v>
      </c>
      <c r="AO37" s="35">
        <v>76385</v>
      </c>
      <c r="AP37" s="35">
        <v>0</v>
      </c>
      <c r="AQ37" s="35">
        <v>0</v>
      </c>
      <c r="AR37" s="35">
        <v>0</v>
      </c>
      <c r="AS37" s="35">
        <v>0</v>
      </c>
      <c r="AT37" s="35">
        <v>0</v>
      </c>
      <c r="AU37" s="35"/>
      <c r="AV37" s="35"/>
      <c r="AW37" s="35">
        <v>0</v>
      </c>
      <c r="AX37" s="38">
        <f t="shared" si="2"/>
        <v>76385</v>
      </c>
      <c r="AY37" s="37"/>
      <c r="AZ37" s="38">
        <v>0</v>
      </c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DI37" s="106"/>
      <c r="DJ37" s="106"/>
    </row>
    <row r="38" spans="1:114" s="15" customFormat="1" x14ac:dyDescent="0.3">
      <c r="A38" s="6" t="s">
        <v>94</v>
      </c>
      <c r="B38" s="7" t="s">
        <v>132</v>
      </c>
      <c r="C38" s="35">
        <f t="shared" si="0"/>
        <v>163458</v>
      </c>
      <c r="D38" s="35">
        <v>0</v>
      </c>
      <c r="E38" s="36">
        <v>0</v>
      </c>
      <c r="F38" s="36">
        <v>0</v>
      </c>
      <c r="G38" s="36">
        <v>0</v>
      </c>
      <c r="H38" s="36">
        <v>0</v>
      </c>
      <c r="I38" s="36">
        <v>0</v>
      </c>
      <c r="J38" s="36">
        <v>0</v>
      </c>
      <c r="K38" s="36">
        <f t="shared" si="1"/>
        <v>163458</v>
      </c>
      <c r="L38" s="37">
        <v>0</v>
      </c>
      <c r="M38" s="35">
        <v>0</v>
      </c>
      <c r="N38" s="35">
        <v>0</v>
      </c>
      <c r="O38" s="35">
        <v>0</v>
      </c>
      <c r="P38" s="35">
        <v>0</v>
      </c>
      <c r="Q38" s="35">
        <v>0</v>
      </c>
      <c r="R38" s="35">
        <v>0</v>
      </c>
      <c r="S38" s="35">
        <v>0</v>
      </c>
      <c r="T38" s="35">
        <v>0</v>
      </c>
      <c r="U38" s="35">
        <v>0</v>
      </c>
      <c r="V38" s="35">
        <v>0</v>
      </c>
      <c r="W38" s="35">
        <v>0</v>
      </c>
      <c r="X38" s="35">
        <v>0</v>
      </c>
      <c r="Y38" s="35">
        <v>0</v>
      </c>
      <c r="Z38" s="35">
        <v>0</v>
      </c>
      <c r="AA38" s="35">
        <v>0</v>
      </c>
      <c r="AB38" s="35">
        <v>0</v>
      </c>
      <c r="AC38" s="35">
        <v>0</v>
      </c>
      <c r="AD38" s="35">
        <v>0</v>
      </c>
      <c r="AE38" s="35">
        <v>0</v>
      </c>
      <c r="AF38" s="35">
        <v>0</v>
      </c>
      <c r="AG38" s="35">
        <v>0</v>
      </c>
      <c r="AH38" s="35">
        <v>0</v>
      </c>
      <c r="AI38" s="35">
        <v>0</v>
      </c>
      <c r="AJ38" s="35">
        <v>0</v>
      </c>
      <c r="AK38" s="35">
        <v>0</v>
      </c>
      <c r="AL38" s="35">
        <v>0</v>
      </c>
      <c r="AM38" s="35">
        <v>0</v>
      </c>
      <c r="AN38" s="35">
        <v>0</v>
      </c>
      <c r="AO38" s="35">
        <v>0</v>
      </c>
      <c r="AP38" s="35">
        <v>163458</v>
      </c>
      <c r="AQ38" s="35">
        <v>0</v>
      </c>
      <c r="AR38" s="35">
        <v>0</v>
      </c>
      <c r="AS38" s="35">
        <v>0</v>
      </c>
      <c r="AT38" s="35">
        <v>0</v>
      </c>
      <c r="AU38" s="35"/>
      <c r="AV38" s="35"/>
      <c r="AW38" s="35">
        <v>0</v>
      </c>
      <c r="AX38" s="38">
        <f t="shared" si="2"/>
        <v>163458</v>
      </c>
      <c r="AY38" s="37"/>
      <c r="AZ38" s="38">
        <v>0</v>
      </c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DI38" s="106"/>
      <c r="DJ38" s="106"/>
    </row>
    <row r="39" spans="1:114" s="15" customFormat="1" x14ac:dyDescent="0.3">
      <c r="A39" s="6" t="s">
        <v>95</v>
      </c>
      <c r="B39" s="7" t="s">
        <v>133</v>
      </c>
      <c r="C39" s="35">
        <f t="shared" si="0"/>
        <v>84319</v>
      </c>
      <c r="D39" s="35">
        <v>0</v>
      </c>
      <c r="E39" s="36">
        <v>0</v>
      </c>
      <c r="F39" s="36">
        <v>0</v>
      </c>
      <c r="G39" s="36">
        <v>0</v>
      </c>
      <c r="H39" s="36">
        <v>0</v>
      </c>
      <c r="I39" s="36">
        <v>0</v>
      </c>
      <c r="J39" s="36">
        <v>0</v>
      </c>
      <c r="K39" s="36">
        <f t="shared" si="1"/>
        <v>84319</v>
      </c>
      <c r="L39" s="37">
        <v>0</v>
      </c>
      <c r="M39" s="35">
        <v>0</v>
      </c>
      <c r="N39" s="35">
        <v>0</v>
      </c>
      <c r="O39" s="35">
        <v>0</v>
      </c>
      <c r="P39" s="35">
        <v>0</v>
      </c>
      <c r="Q39" s="35">
        <v>0</v>
      </c>
      <c r="R39" s="35">
        <v>0</v>
      </c>
      <c r="S39" s="35">
        <v>0</v>
      </c>
      <c r="T39" s="35">
        <v>0</v>
      </c>
      <c r="U39" s="35">
        <v>0</v>
      </c>
      <c r="V39" s="35">
        <v>0</v>
      </c>
      <c r="W39" s="35">
        <v>0</v>
      </c>
      <c r="X39" s="35">
        <v>0</v>
      </c>
      <c r="Y39" s="35">
        <v>0</v>
      </c>
      <c r="Z39" s="35">
        <v>0</v>
      </c>
      <c r="AA39" s="35">
        <v>0</v>
      </c>
      <c r="AB39" s="35">
        <v>0</v>
      </c>
      <c r="AC39" s="35">
        <v>0</v>
      </c>
      <c r="AD39" s="35">
        <v>0</v>
      </c>
      <c r="AE39" s="35">
        <v>0</v>
      </c>
      <c r="AF39" s="35">
        <v>0</v>
      </c>
      <c r="AG39" s="35">
        <v>0</v>
      </c>
      <c r="AH39" s="35">
        <v>0</v>
      </c>
      <c r="AI39" s="35">
        <v>0</v>
      </c>
      <c r="AJ39" s="35">
        <v>0</v>
      </c>
      <c r="AK39" s="35">
        <v>0</v>
      </c>
      <c r="AL39" s="35">
        <v>0</v>
      </c>
      <c r="AM39" s="35">
        <v>0</v>
      </c>
      <c r="AN39" s="35">
        <v>0</v>
      </c>
      <c r="AO39" s="35">
        <v>0</v>
      </c>
      <c r="AP39" s="35">
        <v>0</v>
      </c>
      <c r="AQ39" s="35">
        <v>84319</v>
      </c>
      <c r="AR39" s="35">
        <v>0</v>
      </c>
      <c r="AS39" s="35">
        <v>0</v>
      </c>
      <c r="AT39" s="35">
        <v>0</v>
      </c>
      <c r="AU39" s="35"/>
      <c r="AV39" s="35"/>
      <c r="AW39" s="35">
        <v>0</v>
      </c>
      <c r="AX39" s="38">
        <f t="shared" si="2"/>
        <v>84319</v>
      </c>
      <c r="AY39" s="37"/>
      <c r="AZ39" s="38">
        <v>0</v>
      </c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DI39" s="106"/>
      <c r="DJ39" s="106"/>
    </row>
    <row r="40" spans="1:114" s="15" customFormat="1" x14ac:dyDescent="0.3">
      <c r="A40" s="6" t="s">
        <v>96</v>
      </c>
      <c r="B40" s="7" t="s">
        <v>134</v>
      </c>
      <c r="C40" s="35">
        <f t="shared" si="0"/>
        <v>14297</v>
      </c>
      <c r="D40" s="35">
        <v>0</v>
      </c>
      <c r="E40" s="36">
        <v>0</v>
      </c>
      <c r="F40" s="36">
        <v>48</v>
      </c>
      <c r="G40" s="36">
        <v>0</v>
      </c>
      <c r="H40" s="36">
        <v>71</v>
      </c>
      <c r="I40" s="36">
        <v>0</v>
      </c>
      <c r="J40" s="36">
        <v>2</v>
      </c>
      <c r="K40" s="36">
        <f t="shared" si="1"/>
        <v>14176</v>
      </c>
      <c r="L40" s="37">
        <v>0</v>
      </c>
      <c r="M40" s="35">
        <v>0</v>
      </c>
      <c r="N40" s="35">
        <v>0</v>
      </c>
      <c r="O40" s="35">
        <v>0</v>
      </c>
      <c r="P40" s="35">
        <v>0</v>
      </c>
      <c r="Q40" s="35">
        <v>0</v>
      </c>
      <c r="R40" s="35">
        <v>0</v>
      </c>
      <c r="S40" s="35">
        <v>0</v>
      </c>
      <c r="T40" s="35">
        <v>0</v>
      </c>
      <c r="U40" s="35">
        <v>0</v>
      </c>
      <c r="V40" s="35">
        <v>0</v>
      </c>
      <c r="W40" s="35">
        <v>0</v>
      </c>
      <c r="X40" s="35">
        <v>0</v>
      </c>
      <c r="Y40" s="35">
        <v>0</v>
      </c>
      <c r="Z40" s="35">
        <v>0</v>
      </c>
      <c r="AA40" s="35">
        <v>0</v>
      </c>
      <c r="AB40" s="35">
        <v>0</v>
      </c>
      <c r="AC40" s="35">
        <v>0</v>
      </c>
      <c r="AD40" s="35">
        <v>0</v>
      </c>
      <c r="AE40" s="35">
        <v>0</v>
      </c>
      <c r="AF40" s="35">
        <v>0</v>
      </c>
      <c r="AG40" s="35">
        <v>0</v>
      </c>
      <c r="AH40" s="35">
        <v>0</v>
      </c>
      <c r="AI40" s="35">
        <v>0</v>
      </c>
      <c r="AJ40" s="35">
        <v>0</v>
      </c>
      <c r="AK40" s="35">
        <v>0</v>
      </c>
      <c r="AL40" s="35">
        <v>0</v>
      </c>
      <c r="AM40" s="35">
        <v>0</v>
      </c>
      <c r="AN40" s="35">
        <v>0</v>
      </c>
      <c r="AO40" s="35">
        <v>0</v>
      </c>
      <c r="AP40" s="35">
        <v>0</v>
      </c>
      <c r="AQ40" s="35">
        <v>0</v>
      </c>
      <c r="AR40" s="35">
        <v>14165</v>
      </c>
      <c r="AS40" s="35">
        <v>0</v>
      </c>
      <c r="AT40" s="35">
        <v>0</v>
      </c>
      <c r="AU40" s="35"/>
      <c r="AV40" s="35"/>
      <c r="AW40" s="35">
        <v>0</v>
      </c>
      <c r="AX40" s="38">
        <f t="shared" si="2"/>
        <v>14165</v>
      </c>
      <c r="AY40" s="37"/>
      <c r="AZ40" s="38">
        <v>11</v>
      </c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DI40" s="106"/>
      <c r="DJ40" s="106"/>
    </row>
    <row r="41" spans="1:114" s="15" customFormat="1" x14ac:dyDescent="0.3">
      <c r="A41" s="6" t="s">
        <v>97</v>
      </c>
      <c r="B41" s="7" t="s">
        <v>135</v>
      </c>
      <c r="C41" s="35">
        <f t="shared" si="0"/>
        <v>65457</v>
      </c>
      <c r="D41" s="35">
        <v>0</v>
      </c>
      <c r="E41" s="36">
        <v>0</v>
      </c>
      <c r="F41" s="36">
        <v>1728</v>
      </c>
      <c r="G41" s="36">
        <v>0</v>
      </c>
      <c r="H41" s="36">
        <v>0</v>
      </c>
      <c r="I41" s="36">
        <v>0</v>
      </c>
      <c r="J41" s="36">
        <v>0</v>
      </c>
      <c r="K41" s="36">
        <f t="shared" si="1"/>
        <v>63729</v>
      </c>
      <c r="L41" s="37">
        <v>0</v>
      </c>
      <c r="M41" s="35">
        <v>0</v>
      </c>
      <c r="N41" s="35">
        <v>0</v>
      </c>
      <c r="O41" s="35">
        <v>0</v>
      </c>
      <c r="P41" s="35">
        <v>0</v>
      </c>
      <c r="Q41" s="35">
        <v>0</v>
      </c>
      <c r="R41" s="35">
        <v>0</v>
      </c>
      <c r="S41" s="35">
        <v>0</v>
      </c>
      <c r="T41" s="35">
        <v>0</v>
      </c>
      <c r="U41" s="35">
        <v>0</v>
      </c>
      <c r="V41" s="35">
        <v>0</v>
      </c>
      <c r="W41" s="35">
        <v>0</v>
      </c>
      <c r="X41" s="35">
        <v>0</v>
      </c>
      <c r="Y41" s="35">
        <v>0</v>
      </c>
      <c r="Z41" s="35">
        <v>0</v>
      </c>
      <c r="AA41" s="35">
        <v>0</v>
      </c>
      <c r="AB41" s="35">
        <v>0</v>
      </c>
      <c r="AC41" s="35">
        <v>0</v>
      </c>
      <c r="AD41" s="35">
        <v>0</v>
      </c>
      <c r="AE41" s="35">
        <v>0</v>
      </c>
      <c r="AF41" s="35">
        <v>0</v>
      </c>
      <c r="AG41" s="35">
        <v>0</v>
      </c>
      <c r="AH41" s="35">
        <v>0</v>
      </c>
      <c r="AI41" s="35">
        <v>0</v>
      </c>
      <c r="AJ41" s="35">
        <v>0</v>
      </c>
      <c r="AK41" s="35">
        <v>0</v>
      </c>
      <c r="AL41" s="35">
        <v>0</v>
      </c>
      <c r="AM41" s="35">
        <v>0</v>
      </c>
      <c r="AN41" s="35">
        <v>0</v>
      </c>
      <c r="AO41" s="35">
        <v>0</v>
      </c>
      <c r="AP41" s="35">
        <v>0</v>
      </c>
      <c r="AQ41" s="35">
        <v>0</v>
      </c>
      <c r="AR41" s="35">
        <v>0</v>
      </c>
      <c r="AS41" s="35">
        <v>63729</v>
      </c>
      <c r="AT41" s="35">
        <v>0</v>
      </c>
      <c r="AU41" s="35"/>
      <c r="AV41" s="35"/>
      <c r="AW41" s="35">
        <v>0</v>
      </c>
      <c r="AX41" s="38">
        <f t="shared" si="2"/>
        <v>63729</v>
      </c>
      <c r="AY41" s="37"/>
      <c r="AZ41" s="38">
        <v>0</v>
      </c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DI41" s="106"/>
      <c r="DJ41" s="106"/>
    </row>
    <row r="42" spans="1:114" s="15" customFormat="1" x14ac:dyDescent="0.3">
      <c r="A42" s="6" t="s">
        <v>98</v>
      </c>
      <c r="B42" s="7" t="s">
        <v>136</v>
      </c>
      <c r="C42" s="35">
        <f t="shared" si="0"/>
        <v>3388</v>
      </c>
      <c r="D42" s="35">
        <v>0</v>
      </c>
      <c r="E42" s="36">
        <v>0</v>
      </c>
      <c r="F42" s="36">
        <v>0</v>
      </c>
      <c r="G42" s="36">
        <v>0</v>
      </c>
      <c r="H42" s="36">
        <v>0</v>
      </c>
      <c r="I42" s="36">
        <v>0</v>
      </c>
      <c r="J42" s="36">
        <v>0</v>
      </c>
      <c r="K42" s="36">
        <f t="shared" si="1"/>
        <v>3388</v>
      </c>
      <c r="L42" s="37">
        <v>0</v>
      </c>
      <c r="M42" s="35">
        <v>0</v>
      </c>
      <c r="N42" s="35">
        <v>0</v>
      </c>
      <c r="O42" s="35">
        <v>0</v>
      </c>
      <c r="P42" s="35">
        <v>0</v>
      </c>
      <c r="Q42" s="35">
        <v>0</v>
      </c>
      <c r="R42" s="35">
        <v>0</v>
      </c>
      <c r="S42" s="35">
        <v>0</v>
      </c>
      <c r="T42" s="35">
        <v>0</v>
      </c>
      <c r="U42" s="35">
        <v>0</v>
      </c>
      <c r="V42" s="35">
        <v>0</v>
      </c>
      <c r="W42" s="35">
        <v>0</v>
      </c>
      <c r="X42" s="35">
        <v>0</v>
      </c>
      <c r="Y42" s="35">
        <v>0</v>
      </c>
      <c r="Z42" s="35">
        <v>0</v>
      </c>
      <c r="AA42" s="35">
        <v>0</v>
      </c>
      <c r="AB42" s="35">
        <v>0</v>
      </c>
      <c r="AC42" s="35">
        <v>0</v>
      </c>
      <c r="AD42" s="35">
        <v>0</v>
      </c>
      <c r="AE42" s="35">
        <v>0</v>
      </c>
      <c r="AF42" s="35">
        <v>0</v>
      </c>
      <c r="AG42" s="35">
        <v>0</v>
      </c>
      <c r="AH42" s="35">
        <v>0</v>
      </c>
      <c r="AI42" s="35">
        <v>0</v>
      </c>
      <c r="AJ42" s="35">
        <v>0</v>
      </c>
      <c r="AK42" s="35">
        <v>0</v>
      </c>
      <c r="AL42" s="35">
        <v>0</v>
      </c>
      <c r="AM42" s="35">
        <v>0</v>
      </c>
      <c r="AN42" s="35">
        <v>0</v>
      </c>
      <c r="AO42" s="35">
        <v>0</v>
      </c>
      <c r="AP42" s="35">
        <v>0</v>
      </c>
      <c r="AQ42" s="35">
        <v>0</v>
      </c>
      <c r="AR42" s="35">
        <v>0</v>
      </c>
      <c r="AS42" s="35">
        <v>0</v>
      </c>
      <c r="AT42" s="35">
        <v>3388</v>
      </c>
      <c r="AU42" s="35"/>
      <c r="AV42" s="35"/>
      <c r="AW42" s="35">
        <v>0</v>
      </c>
      <c r="AX42" s="38">
        <f t="shared" si="2"/>
        <v>3388</v>
      </c>
      <c r="AY42" s="37"/>
      <c r="AZ42" s="38">
        <v>0</v>
      </c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DI42" s="106"/>
      <c r="DJ42" s="106"/>
    </row>
    <row r="43" spans="1:114" s="15" customFormat="1" x14ac:dyDescent="0.3">
      <c r="A43" s="6" t="s">
        <v>99</v>
      </c>
      <c r="B43" s="7" t="s">
        <v>137</v>
      </c>
      <c r="C43" s="35">
        <f t="shared" si="0"/>
        <v>0</v>
      </c>
      <c r="D43" s="35">
        <v>0</v>
      </c>
      <c r="E43" s="36">
        <v>0</v>
      </c>
      <c r="F43" s="36">
        <v>0</v>
      </c>
      <c r="G43" s="36">
        <v>0</v>
      </c>
      <c r="H43" s="36">
        <v>0</v>
      </c>
      <c r="I43" s="36">
        <v>0</v>
      </c>
      <c r="J43" s="36">
        <v>0</v>
      </c>
      <c r="K43" s="36">
        <f t="shared" si="1"/>
        <v>0</v>
      </c>
      <c r="L43" s="37">
        <v>0</v>
      </c>
      <c r="M43" s="35">
        <v>0</v>
      </c>
      <c r="N43" s="35">
        <v>0</v>
      </c>
      <c r="O43" s="35">
        <v>0</v>
      </c>
      <c r="P43" s="35">
        <v>0</v>
      </c>
      <c r="Q43" s="35">
        <v>0</v>
      </c>
      <c r="R43" s="35">
        <v>0</v>
      </c>
      <c r="S43" s="35">
        <v>0</v>
      </c>
      <c r="T43" s="35">
        <v>0</v>
      </c>
      <c r="U43" s="35">
        <v>0</v>
      </c>
      <c r="V43" s="35">
        <v>0</v>
      </c>
      <c r="W43" s="35">
        <v>0</v>
      </c>
      <c r="X43" s="35">
        <v>0</v>
      </c>
      <c r="Y43" s="35">
        <v>0</v>
      </c>
      <c r="Z43" s="35">
        <v>0</v>
      </c>
      <c r="AA43" s="35">
        <v>0</v>
      </c>
      <c r="AB43" s="35">
        <v>0</v>
      </c>
      <c r="AC43" s="35">
        <v>0</v>
      </c>
      <c r="AD43" s="35">
        <v>0</v>
      </c>
      <c r="AE43" s="35">
        <v>0</v>
      </c>
      <c r="AF43" s="35">
        <v>0</v>
      </c>
      <c r="AG43" s="35">
        <v>0</v>
      </c>
      <c r="AH43" s="35">
        <v>0</v>
      </c>
      <c r="AI43" s="35">
        <v>0</v>
      </c>
      <c r="AJ43" s="35">
        <v>0</v>
      </c>
      <c r="AK43" s="35">
        <v>0</v>
      </c>
      <c r="AL43" s="35">
        <v>0</v>
      </c>
      <c r="AM43" s="35">
        <v>0</v>
      </c>
      <c r="AN43" s="35">
        <v>0</v>
      </c>
      <c r="AO43" s="35">
        <v>0</v>
      </c>
      <c r="AP43" s="35">
        <v>0</v>
      </c>
      <c r="AQ43" s="35">
        <v>0</v>
      </c>
      <c r="AR43" s="35">
        <v>0</v>
      </c>
      <c r="AS43" s="35">
        <v>0</v>
      </c>
      <c r="AT43" s="35">
        <v>0</v>
      </c>
      <c r="AU43" s="35"/>
      <c r="AV43" s="35"/>
      <c r="AW43" s="35">
        <v>0</v>
      </c>
      <c r="AX43" s="38">
        <f t="shared" si="2"/>
        <v>0</v>
      </c>
      <c r="AY43" s="37"/>
      <c r="AZ43" s="38">
        <v>0</v>
      </c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DI43" s="106"/>
      <c r="DJ43" s="106"/>
    </row>
    <row r="44" spans="1:114" s="15" customFormat="1" x14ac:dyDescent="0.3">
      <c r="A44" s="6" t="s">
        <v>100</v>
      </c>
      <c r="B44" s="7" t="s">
        <v>52</v>
      </c>
      <c r="C44" s="35">
        <f t="shared" si="0"/>
        <v>8005</v>
      </c>
      <c r="D44" s="35">
        <v>0</v>
      </c>
      <c r="E44" s="36">
        <v>0</v>
      </c>
      <c r="F44" s="36">
        <v>0</v>
      </c>
      <c r="G44" s="36">
        <v>0</v>
      </c>
      <c r="H44" s="36">
        <v>0</v>
      </c>
      <c r="I44" s="36">
        <v>0</v>
      </c>
      <c r="J44" s="36">
        <v>0</v>
      </c>
      <c r="K44" s="36">
        <f t="shared" si="1"/>
        <v>8005</v>
      </c>
      <c r="L44" s="37">
        <v>0</v>
      </c>
      <c r="M44" s="35">
        <v>0</v>
      </c>
      <c r="N44" s="35">
        <v>0</v>
      </c>
      <c r="O44" s="35">
        <v>0</v>
      </c>
      <c r="P44" s="35">
        <v>0</v>
      </c>
      <c r="Q44" s="35">
        <v>0</v>
      </c>
      <c r="R44" s="35">
        <v>0</v>
      </c>
      <c r="S44" s="35">
        <v>0</v>
      </c>
      <c r="T44" s="35">
        <v>0</v>
      </c>
      <c r="U44" s="35">
        <v>0</v>
      </c>
      <c r="V44" s="35">
        <v>0</v>
      </c>
      <c r="W44" s="35">
        <v>0</v>
      </c>
      <c r="X44" s="35">
        <v>0</v>
      </c>
      <c r="Y44" s="35">
        <v>0</v>
      </c>
      <c r="Z44" s="35">
        <v>0</v>
      </c>
      <c r="AA44" s="35">
        <v>0</v>
      </c>
      <c r="AB44" s="35">
        <v>0</v>
      </c>
      <c r="AC44" s="35">
        <v>0</v>
      </c>
      <c r="AD44" s="35">
        <v>0</v>
      </c>
      <c r="AE44" s="35">
        <v>0</v>
      </c>
      <c r="AF44" s="35">
        <v>0</v>
      </c>
      <c r="AG44" s="35">
        <v>0</v>
      </c>
      <c r="AH44" s="35">
        <v>0</v>
      </c>
      <c r="AI44" s="35">
        <v>0</v>
      </c>
      <c r="AJ44" s="35">
        <v>0</v>
      </c>
      <c r="AK44" s="35">
        <v>0</v>
      </c>
      <c r="AL44" s="35">
        <v>0</v>
      </c>
      <c r="AM44" s="35">
        <v>0</v>
      </c>
      <c r="AN44" s="35">
        <v>0</v>
      </c>
      <c r="AO44" s="35">
        <v>0</v>
      </c>
      <c r="AP44" s="35">
        <v>0</v>
      </c>
      <c r="AQ44" s="35">
        <v>0</v>
      </c>
      <c r="AR44" s="35">
        <v>0</v>
      </c>
      <c r="AS44" s="35">
        <v>0</v>
      </c>
      <c r="AT44" s="35">
        <v>0</v>
      </c>
      <c r="AU44" s="35"/>
      <c r="AV44" s="35"/>
      <c r="AW44" s="35">
        <v>0</v>
      </c>
      <c r="AX44" s="38">
        <f t="shared" si="2"/>
        <v>0</v>
      </c>
      <c r="AY44" s="37"/>
      <c r="AZ44" s="38">
        <v>8005</v>
      </c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DI44" s="106"/>
      <c r="DJ44" s="106"/>
    </row>
    <row r="45" spans="1:114" s="15" customFormat="1" ht="12" thickBot="1" x14ac:dyDescent="0.35">
      <c r="A45" s="8" t="s">
        <v>101</v>
      </c>
      <c r="B45" s="9" t="s">
        <v>138</v>
      </c>
      <c r="C45" s="35">
        <f t="shared" si="0"/>
        <v>0</v>
      </c>
      <c r="D45" s="35">
        <v>0</v>
      </c>
      <c r="E45" s="36">
        <v>0</v>
      </c>
      <c r="F45" s="36">
        <v>0</v>
      </c>
      <c r="G45" s="36">
        <v>0</v>
      </c>
      <c r="H45" s="36">
        <v>0</v>
      </c>
      <c r="I45" s="36">
        <v>0</v>
      </c>
      <c r="J45" s="36">
        <v>0</v>
      </c>
      <c r="K45" s="36">
        <f t="shared" si="1"/>
        <v>0</v>
      </c>
      <c r="L45" s="37">
        <v>0</v>
      </c>
      <c r="M45" s="35">
        <v>0</v>
      </c>
      <c r="N45" s="35">
        <v>0</v>
      </c>
      <c r="O45" s="35">
        <v>0</v>
      </c>
      <c r="P45" s="35">
        <v>0</v>
      </c>
      <c r="Q45" s="35">
        <v>0</v>
      </c>
      <c r="R45" s="35">
        <v>0</v>
      </c>
      <c r="S45" s="35">
        <v>0</v>
      </c>
      <c r="T45" s="35">
        <v>0</v>
      </c>
      <c r="U45" s="35">
        <v>0</v>
      </c>
      <c r="V45" s="35">
        <v>0</v>
      </c>
      <c r="W45" s="35">
        <v>0</v>
      </c>
      <c r="X45" s="35">
        <v>0</v>
      </c>
      <c r="Y45" s="35">
        <v>0</v>
      </c>
      <c r="Z45" s="35">
        <v>0</v>
      </c>
      <c r="AA45" s="35">
        <v>0</v>
      </c>
      <c r="AB45" s="35">
        <v>0</v>
      </c>
      <c r="AC45" s="35">
        <v>0</v>
      </c>
      <c r="AD45" s="35">
        <v>0</v>
      </c>
      <c r="AE45" s="35">
        <v>0</v>
      </c>
      <c r="AF45" s="35">
        <v>0</v>
      </c>
      <c r="AG45" s="35">
        <v>0</v>
      </c>
      <c r="AH45" s="35">
        <v>0</v>
      </c>
      <c r="AI45" s="35">
        <v>0</v>
      </c>
      <c r="AJ45" s="35">
        <v>0</v>
      </c>
      <c r="AK45" s="35">
        <v>0</v>
      </c>
      <c r="AL45" s="35">
        <v>0</v>
      </c>
      <c r="AM45" s="35">
        <v>0</v>
      </c>
      <c r="AN45" s="35">
        <v>0</v>
      </c>
      <c r="AO45" s="35">
        <v>0</v>
      </c>
      <c r="AP45" s="35">
        <v>0</v>
      </c>
      <c r="AQ45" s="35">
        <v>0</v>
      </c>
      <c r="AR45" s="35">
        <v>0</v>
      </c>
      <c r="AS45" s="35">
        <v>0</v>
      </c>
      <c r="AT45" s="35">
        <v>0</v>
      </c>
      <c r="AU45" s="35"/>
      <c r="AV45" s="35"/>
      <c r="AW45" s="35">
        <v>0</v>
      </c>
      <c r="AX45" s="38">
        <f t="shared" si="2"/>
        <v>0</v>
      </c>
      <c r="AY45" s="37"/>
      <c r="AZ45" s="38">
        <v>0</v>
      </c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DI45" s="106"/>
      <c r="DJ45" s="106"/>
    </row>
    <row r="46" spans="1:114" s="15" customFormat="1" ht="12.5" thickTop="1" thickBot="1" x14ac:dyDescent="0.35">
      <c r="A46" s="39"/>
      <c r="B46" s="40" t="s">
        <v>157</v>
      </c>
      <c r="C46" s="41">
        <f t="shared" ref="C46:AW46" si="3">SUM(C8:C45)</f>
        <v>4418816</v>
      </c>
      <c r="D46" s="41">
        <f t="shared" si="3"/>
        <v>0</v>
      </c>
      <c r="E46" s="41">
        <f t="shared" si="3"/>
        <v>0</v>
      </c>
      <c r="F46" s="41">
        <f t="shared" si="3"/>
        <v>81838</v>
      </c>
      <c r="G46" s="41">
        <f t="shared" si="3"/>
        <v>-3978</v>
      </c>
      <c r="H46" s="41">
        <f t="shared" si="3"/>
        <v>16086</v>
      </c>
      <c r="I46" s="41">
        <f t="shared" si="3"/>
        <v>456</v>
      </c>
      <c r="J46" s="41">
        <f t="shared" si="3"/>
        <v>42325</v>
      </c>
      <c r="K46" s="42">
        <f t="shared" si="3"/>
        <v>4282089</v>
      </c>
      <c r="L46" s="43">
        <f t="shared" si="3"/>
        <v>316534</v>
      </c>
      <c r="M46" s="43">
        <f t="shared" si="3"/>
        <v>90934</v>
      </c>
      <c r="N46" s="43">
        <f t="shared" si="3"/>
        <v>32014</v>
      </c>
      <c r="O46" s="43">
        <f t="shared" si="3"/>
        <v>20234</v>
      </c>
      <c r="P46" s="43">
        <f t="shared" si="3"/>
        <v>25028</v>
      </c>
      <c r="Q46" s="43">
        <f t="shared" si="3"/>
        <v>312382</v>
      </c>
      <c r="R46" s="43">
        <f t="shared" si="3"/>
        <v>88488</v>
      </c>
      <c r="S46" s="43">
        <f t="shared" si="3"/>
        <v>78</v>
      </c>
      <c r="T46" s="43">
        <f t="shared" si="3"/>
        <v>72378</v>
      </c>
      <c r="U46" s="43">
        <f t="shared" si="3"/>
        <v>93524</v>
      </c>
      <c r="V46" s="43">
        <f t="shared" si="3"/>
        <v>46533</v>
      </c>
      <c r="W46" s="43">
        <f t="shared" si="3"/>
        <v>10273</v>
      </c>
      <c r="X46" s="43">
        <f t="shared" si="3"/>
        <v>25646</v>
      </c>
      <c r="Y46" s="43">
        <f t="shared" si="3"/>
        <v>118037</v>
      </c>
      <c r="Z46" s="43">
        <f t="shared" si="3"/>
        <v>46110</v>
      </c>
      <c r="AA46" s="43">
        <f t="shared" si="3"/>
        <v>9925</v>
      </c>
      <c r="AB46" s="43">
        <f t="shared" si="3"/>
        <v>38312</v>
      </c>
      <c r="AC46" s="43">
        <f t="shared" si="3"/>
        <v>43197</v>
      </c>
      <c r="AD46" s="43">
        <f t="shared" si="3"/>
        <v>78182</v>
      </c>
      <c r="AE46" s="43">
        <f t="shared" si="3"/>
        <v>63873</v>
      </c>
      <c r="AF46" s="43">
        <f t="shared" si="3"/>
        <v>163701</v>
      </c>
      <c r="AG46" s="43">
        <f t="shared" si="3"/>
        <v>256712</v>
      </c>
      <c r="AH46" s="43">
        <f t="shared" si="3"/>
        <v>266961</v>
      </c>
      <c r="AI46" s="43">
        <f t="shared" si="3"/>
        <v>254642</v>
      </c>
      <c r="AJ46" s="43">
        <f t="shared" si="3"/>
        <v>171651</v>
      </c>
      <c r="AK46" s="43">
        <f t="shared" si="3"/>
        <v>55165</v>
      </c>
      <c r="AL46" s="43">
        <f t="shared" si="3"/>
        <v>142776</v>
      </c>
      <c r="AM46" s="43">
        <f t="shared" si="3"/>
        <v>282036</v>
      </c>
      <c r="AN46" s="43">
        <f t="shared" si="3"/>
        <v>82714</v>
      </c>
      <c r="AO46" s="43">
        <f t="shared" si="3"/>
        <v>76385</v>
      </c>
      <c r="AP46" s="43">
        <f t="shared" si="3"/>
        <v>163459</v>
      </c>
      <c r="AQ46" s="43">
        <f t="shared" si="3"/>
        <v>84319</v>
      </c>
      <c r="AR46" s="43">
        <f t="shared" si="3"/>
        <v>14165</v>
      </c>
      <c r="AS46" s="43">
        <f t="shared" si="3"/>
        <v>63729</v>
      </c>
      <c r="AT46" s="43">
        <f t="shared" si="3"/>
        <v>3388</v>
      </c>
      <c r="AU46" s="43"/>
      <c r="AV46" s="43"/>
      <c r="AW46" s="43">
        <f t="shared" si="3"/>
        <v>0</v>
      </c>
      <c r="AX46" s="43">
        <f>SUM(AX8:AX45)</f>
        <v>3613485</v>
      </c>
      <c r="AY46" s="44">
        <f t="shared" ref="AY46:AZ46" si="4">SUM(AY8:AY45)</f>
        <v>0</v>
      </c>
      <c r="AZ46" s="42">
        <f t="shared" si="4"/>
        <v>668604</v>
      </c>
      <c r="BA46" s="13"/>
      <c r="BB46" s="13"/>
      <c r="BC46" s="13"/>
      <c r="BD46" s="13"/>
      <c r="BE46" s="13"/>
      <c r="BF46" s="13"/>
      <c r="BG46" s="13"/>
      <c r="BH46" s="13"/>
      <c r="BI46" s="13"/>
      <c r="BJ46" s="45"/>
      <c r="BK46" s="45"/>
      <c r="BL46" s="45"/>
      <c r="DI46" s="106"/>
      <c r="DJ46" s="106"/>
    </row>
    <row r="47" spans="1:114" s="15" customFormat="1" ht="12.5" thickTop="1" thickBot="1" x14ac:dyDescent="0.35">
      <c r="A47" s="45"/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7"/>
      <c r="BH47" s="47"/>
      <c r="BI47" s="45"/>
      <c r="BJ47" s="45"/>
      <c r="BK47" s="45"/>
      <c r="BL47" s="45"/>
      <c r="DI47" s="106"/>
      <c r="DJ47" s="106"/>
    </row>
    <row r="48" spans="1:114" s="15" customFormat="1" ht="12.5" thickTop="1" thickBot="1" x14ac:dyDescent="0.3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7" t="s">
        <v>139</v>
      </c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9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6"/>
      <c r="BK48" s="13"/>
      <c r="BL48" s="13"/>
      <c r="DI48" s="106"/>
      <c r="DJ48" s="106"/>
    </row>
    <row r="49" spans="1:114" s="15" customFormat="1" ht="116" thickTop="1" thickBot="1" x14ac:dyDescent="0.35">
      <c r="A49" s="111" t="s">
        <v>140</v>
      </c>
      <c r="B49" s="112"/>
      <c r="C49" s="20" t="s">
        <v>141</v>
      </c>
      <c r="D49" s="20" t="s">
        <v>8</v>
      </c>
      <c r="E49" s="20" t="s">
        <v>9</v>
      </c>
      <c r="F49" s="20" t="s">
        <v>10</v>
      </c>
      <c r="G49" s="20" t="s">
        <v>11</v>
      </c>
      <c r="H49" s="20" t="s">
        <v>12</v>
      </c>
      <c r="I49" s="20" t="s">
        <v>13</v>
      </c>
      <c r="J49" s="21" t="s">
        <v>14</v>
      </c>
      <c r="K49" s="22" t="s">
        <v>15</v>
      </c>
      <c r="L49" s="2" t="s">
        <v>16</v>
      </c>
      <c r="M49" s="3" t="s">
        <v>17</v>
      </c>
      <c r="N49" s="3" t="s">
        <v>18</v>
      </c>
      <c r="O49" s="3" t="s">
        <v>19</v>
      </c>
      <c r="P49" s="3" t="s">
        <v>20</v>
      </c>
      <c r="Q49" s="3" t="s">
        <v>21</v>
      </c>
      <c r="R49" s="3" t="s">
        <v>22</v>
      </c>
      <c r="S49" s="3" t="s">
        <v>23</v>
      </c>
      <c r="T49" s="3" t="s">
        <v>24</v>
      </c>
      <c r="U49" s="3" t="s">
        <v>25</v>
      </c>
      <c r="V49" s="3" t="s">
        <v>26</v>
      </c>
      <c r="W49" s="3" t="s">
        <v>27</v>
      </c>
      <c r="X49" s="3" t="s">
        <v>28</v>
      </c>
      <c r="Y49" s="3" t="s">
        <v>29</v>
      </c>
      <c r="Z49" s="3" t="s">
        <v>30</v>
      </c>
      <c r="AA49" s="3" t="s">
        <v>31</v>
      </c>
      <c r="AB49" s="3" t="s">
        <v>32</v>
      </c>
      <c r="AC49" s="3" t="s">
        <v>33</v>
      </c>
      <c r="AD49" s="3" t="s">
        <v>34</v>
      </c>
      <c r="AE49" s="3" t="s">
        <v>35</v>
      </c>
      <c r="AF49" s="3" t="s">
        <v>36</v>
      </c>
      <c r="AG49" s="3" t="s">
        <v>37</v>
      </c>
      <c r="AH49" s="3" t="s">
        <v>38</v>
      </c>
      <c r="AI49" s="3" t="s">
        <v>39</v>
      </c>
      <c r="AJ49" s="3" t="s">
        <v>40</v>
      </c>
      <c r="AK49" s="3" t="s">
        <v>41</v>
      </c>
      <c r="AL49" s="3" t="s">
        <v>42</v>
      </c>
      <c r="AM49" s="3" t="s">
        <v>43</v>
      </c>
      <c r="AN49" s="3" t="s">
        <v>44</v>
      </c>
      <c r="AO49" s="3" t="s">
        <v>45</v>
      </c>
      <c r="AP49" s="3" t="s">
        <v>46</v>
      </c>
      <c r="AQ49" s="3" t="s">
        <v>47</v>
      </c>
      <c r="AR49" s="3" t="s">
        <v>48</v>
      </c>
      <c r="AS49" s="3" t="s">
        <v>49</v>
      </c>
      <c r="AT49" s="3" t="s">
        <v>50</v>
      </c>
      <c r="AU49" s="3" t="s">
        <v>51</v>
      </c>
      <c r="AV49" s="3" t="s">
        <v>52</v>
      </c>
      <c r="AW49" s="3" t="s">
        <v>53</v>
      </c>
      <c r="AX49" s="22" t="s">
        <v>54</v>
      </c>
      <c r="AY49" s="24" t="s">
        <v>142</v>
      </c>
      <c r="AZ49" s="23" t="s">
        <v>143</v>
      </c>
      <c r="BA49" s="48" t="s">
        <v>144</v>
      </c>
      <c r="BB49" s="49"/>
      <c r="BC49" s="50"/>
      <c r="BD49" s="51"/>
      <c r="BE49" s="51"/>
      <c r="BF49" s="51"/>
      <c r="BG49" s="52" t="s">
        <v>145</v>
      </c>
      <c r="BH49" s="20" t="s">
        <v>146</v>
      </c>
      <c r="BI49" s="22" t="s">
        <v>147</v>
      </c>
      <c r="BJ49" s="13"/>
      <c r="BK49" s="13"/>
      <c r="BL49" s="13"/>
      <c r="DI49" s="106"/>
      <c r="DJ49" s="106"/>
    </row>
    <row r="50" spans="1:114" s="15" customFormat="1" ht="15" customHeight="1" thickTop="1" x14ac:dyDescent="0.3">
      <c r="A50" s="113"/>
      <c r="B50" s="114"/>
      <c r="C50" s="25"/>
      <c r="D50" s="26"/>
      <c r="E50" s="26"/>
      <c r="F50" s="26"/>
      <c r="G50" s="26"/>
      <c r="H50" s="26"/>
      <c r="I50" s="26"/>
      <c r="J50" s="26"/>
      <c r="K50" s="26"/>
      <c r="L50" s="27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53"/>
      <c r="AY50" s="54"/>
      <c r="AZ50" s="55"/>
      <c r="BA50" s="56" t="s">
        <v>148</v>
      </c>
      <c r="BB50" s="57" t="s">
        <v>149</v>
      </c>
      <c r="BC50" s="58"/>
      <c r="BD50" s="59"/>
      <c r="BE50" s="60" t="s">
        <v>150</v>
      </c>
      <c r="BF50" s="61" t="s">
        <v>151</v>
      </c>
      <c r="BG50" s="26"/>
      <c r="BH50" s="62"/>
      <c r="BI50" s="28"/>
      <c r="BJ50" s="13"/>
      <c r="BK50" s="13"/>
      <c r="BL50" s="13"/>
      <c r="DI50" s="106"/>
      <c r="DJ50" s="106"/>
    </row>
    <row r="51" spans="1:114" s="15" customFormat="1" ht="15" customHeight="1" thickBot="1" x14ac:dyDescent="0.35">
      <c r="A51" s="115"/>
      <c r="B51" s="116"/>
      <c r="C51" s="31"/>
      <c r="D51" s="32"/>
      <c r="E51" s="32"/>
      <c r="F51" s="32"/>
      <c r="G51" s="32"/>
      <c r="H51" s="32"/>
      <c r="I51" s="32"/>
      <c r="J51" s="32"/>
      <c r="K51" s="32"/>
      <c r="L51" s="33" t="s">
        <v>64</v>
      </c>
      <c r="M51" s="31" t="s">
        <v>65</v>
      </c>
      <c r="N51" s="31" t="s">
        <v>66</v>
      </c>
      <c r="O51" s="31" t="s">
        <v>67</v>
      </c>
      <c r="P51" s="31" t="s">
        <v>68</v>
      </c>
      <c r="Q51" s="31" t="s">
        <v>69</v>
      </c>
      <c r="R51" s="31" t="s">
        <v>70</v>
      </c>
      <c r="S51" s="31" t="s">
        <v>71</v>
      </c>
      <c r="T51" s="31" t="s">
        <v>72</v>
      </c>
      <c r="U51" s="31" t="s">
        <v>73</v>
      </c>
      <c r="V51" s="31" t="s">
        <v>74</v>
      </c>
      <c r="W51" s="31" t="s">
        <v>75</v>
      </c>
      <c r="X51" s="31" t="s">
        <v>76</v>
      </c>
      <c r="Y51" s="31" t="s">
        <v>77</v>
      </c>
      <c r="Z51" s="31" t="s">
        <v>78</v>
      </c>
      <c r="AA51" s="31" t="s">
        <v>79</v>
      </c>
      <c r="AB51" s="31" t="s">
        <v>80</v>
      </c>
      <c r="AC51" s="31" t="s">
        <v>81</v>
      </c>
      <c r="AD51" s="31" t="s">
        <v>82</v>
      </c>
      <c r="AE51" s="31" t="s">
        <v>83</v>
      </c>
      <c r="AF51" s="31" t="s">
        <v>84</v>
      </c>
      <c r="AG51" s="31" t="s">
        <v>85</v>
      </c>
      <c r="AH51" s="31" t="s">
        <v>86</v>
      </c>
      <c r="AI51" s="31" t="s">
        <v>87</v>
      </c>
      <c r="AJ51" s="31" t="s">
        <v>88</v>
      </c>
      <c r="AK51" s="31" t="s">
        <v>89</v>
      </c>
      <c r="AL51" s="31" t="s">
        <v>90</v>
      </c>
      <c r="AM51" s="31" t="s">
        <v>91</v>
      </c>
      <c r="AN51" s="31" t="s">
        <v>92</v>
      </c>
      <c r="AO51" s="31" t="s">
        <v>93</v>
      </c>
      <c r="AP51" s="31" t="s">
        <v>94</v>
      </c>
      <c r="AQ51" s="31" t="s">
        <v>95</v>
      </c>
      <c r="AR51" s="31" t="s">
        <v>96</v>
      </c>
      <c r="AS51" s="31" t="s">
        <v>97</v>
      </c>
      <c r="AT51" s="31" t="s">
        <v>98</v>
      </c>
      <c r="AU51" s="31" t="s">
        <v>99</v>
      </c>
      <c r="AV51" s="31" t="s">
        <v>100</v>
      </c>
      <c r="AW51" s="31" t="s">
        <v>101</v>
      </c>
      <c r="AX51" s="63"/>
      <c r="AY51" s="64"/>
      <c r="AZ51" s="65"/>
      <c r="BA51" s="66" t="s">
        <v>152</v>
      </c>
      <c r="BB51" s="67" t="s">
        <v>153</v>
      </c>
      <c r="BC51" s="68" t="s">
        <v>154</v>
      </c>
      <c r="BD51" s="69" t="s">
        <v>155</v>
      </c>
      <c r="BE51" s="70" t="s">
        <v>156</v>
      </c>
      <c r="BF51" s="70"/>
      <c r="BG51" s="65"/>
      <c r="BH51" s="71"/>
      <c r="BI51" s="64"/>
      <c r="BJ51" s="13"/>
      <c r="BK51" s="13"/>
      <c r="BL51" s="13"/>
      <c r="DI51" s="106"/>
      <c r="DJ51" s="106"/>
    </row>
    <row r="52" spans="1:114" s="15" customFormat="1" ht="12" thickTop="1" x14ac:dyDescent="0.3">
      <c r="A52" s="6" t="s">
        <v>64</v>
      </c>
      <c r="B52" s="10" t="s">
        <v>102</v>
      </c>
      <c r="C52" s="35">
        <f>+AX52+AY52+AZ52+BA52+BG52+BH52+BI52</f>
        <v>377591</v>
      </c>
      <c r="D52" s="107"/>
      <c r="E52" s="107"/>
      <c r="F52" s="107"/>
      <c r="G52" s="107"/>
      <c r="H52" s="107"/>
      <c r="I52" s="107"/>
      <c r="J52" s="107"/>
      <c r="K52" s="108"/>
      <c r="L52" s="37">
        <v>71357</v>
      </c>
      <c r="M52" s="35">
        <v>20019</v>
      </c>
      <c r="N52" s="35">
        <v>349</v>
      </c>
      <c r="O52" s="35">
        <v>0</v>
      </c>
      <c r="P52" s="35">
        <v>0</v>
      </c>
      <c r="Q52" s="35">
        <v>50963</v>
      </c>
      <c r="R52" s="35">
        <v>2694</v>
      </c>
      <c r="S52" s="35">
        <v>0</v>
      </c>
      <c r="T52" s="35">
        <v>583</v>
      </c>
      <c r="U52" s="35">
        <v>0</v>
      </c>
      <c r="V52" s="35">
        <v>59</v>
      </c>
      <c r="W52" s="35">
        <v>0</v>
      </c>
      <c r="X52" s="35">
        <v>0</v>
      </c>
      <c r="Y52" s="35">
        <v>0</v>
      </c>
      <c r="Z52" s="35">
        <v>0</v>
      </c>
      <c r="AA52" s="35">
        <v>0</v>
      </c>
      <c r="AB52" s="35">
        <v>0</v>
      </c>
      <c r="AC52" s="35">
        <v>0</v>
      </c>
      <c r="AD52" s="35">
        <v>0</v>
      </c>
      <c r="AE52" s="35">
        <v>0</v>
      </c>
      <c r="AF52" s="35">
        <v>0</v>
      </c>
      <c r="AG52" s="35">
        <v>0</v>
      </c>
      <c r="AH52" s="35">
        <v>0</v>
      </c>
      <c r="AI52" s="35">
        <v>16944</v>
      </c>
      <c r="AJ52" s="35">
        <v>0</v>
      </c>
      <c r="AK52" s="35">
        <v>0</v>
      </c>
      <c r="AL52" s="35">
        <v>0</v>
      </c>
      <c r="AM52" s="35">
        <v>2</v>
      </c>
      <c r="AN52" s="35">
        <v>0</v>
      </c>
      <c r="AO52" s="35">
        <v>0</v>
      </c>
      <c r="AP52" s="35">
        <v>5</v>
      </c>
      <c r="AQ52" s="35">
        <v>0</v>
      </c>
      <c r="AR52" s="35">
        <v>0</v>
      </c>
      <c r="AS52" s="35">
        <v>0</v>
      </c>
      <c r="AT52" s="35">
        <v>0</v>
      </c>
      <c r="AU52" s="35"/>
      <c r="AV52" s="35"/>
      <c r="AW52" s="35">
        <v>0</v>
      </c>
      <c r="AX52" s="73">
        <f>+SUM(L52:AW52)</f>
        <v>162975</v>
      </c>
      <c r="AY52" s="37"/>
      <c r="AZ52" s="38">
        <v>23910</v>
      </c>
      <c r="BA52" s="74">
        <f t="shared" ref="BA52:BA89" si="5">BB52+BE52+BF52</f>
        <v>179953</v>
      </c>
      <c r="BB52" s="37">
        <f>SUM(BC52:BD52)</f>
        <v>179953</v>
      </c>
      <c r="BC52" s="72">
        <v>61607</v>
      </c>
      <c r="BD52" s="36">
        <v>118346</v>
      </c>
      <c r="BE52" s="75">
        <v>0</v>
      </c>
      <c r="BF52" s="75">
        <v>0</v>
      </c>
      <c r="BG52" s="36">
        <v>0</v>
      </c>
      <c r="BH52" s="76">
        <v>10753</v>
      </c>
      <c r="BI52" s="54">
        <v>0</v>
      </c>
      <c r="BJ52" s="13"/>
      <c r="BK52" s="13"/>
      <c r="BL52" s="13"/>
      <c r="DI52" s="106"/>
      <c r="DJ52" s="106"/>
    </row>
    <row r="53" spans="1:114" s="15" customFormat="1" x14ac:dyDescent="0.3">
      <c r="A53" s="6" t="s">
        <v>65</v>
      </c>
      <c r="B53" s="10" t="s">
        <v>103</v>
      </c>
      <c r="C53" s="35">
        <f t="shared" ref="C53:C89" si="6">+AX53+AY53+AZ53+BA53+BG53+BH53+BI53</f>
        <v>103961</v>
      </c>
      <c r="D53" s="107"/>
      <c r="E53" s="107"/>
      <c r="F53" s="107"/>
      <c r="G53" s="107"/>
      <c r="H53" s="107"/>
      <c r="I53" s="107"/>
      <c r="J53" s="107"/>
      <c r="K53" s="107"/>
      <c r="L53" s="37">
        <v>562</v>
      </c>
      <c r="M53" s="35">
        <v>1845</v>
      </c>
      <c r="N53" s="35">
        <v>0</v>
      </c>
      <c r="O53" s="35">
        <v>0</v>
      </c>
      <c r="P53" s="35">
        <v>0</v>
      </c>
      <c r="Q53" s="35">
        <v>21789</v>
      </c>
      <c r="R53" s="35">
        <v>0</v>
      </c>
      <c r="S53" s="35">
        <v>0</v>
      </c>
      <c r="T53" s="35">
        <v>15</v>
      </c>
      <c r="U53" s="35">
        <v>0</v>
      </c>
      <c r="V53" s="35">
        <v>0</v>
      </c>
      <c r="W53" s="35">
        <v>46</v>
      </c>
      <c r="X53" s="35">
        <v>0</v>
      </c>
      <c r="Y53" s="35">
        <v>0</v>
      </c>
      <c r="Z53" s="35">
        <v>0</v>
      </c>
      <c r="AA53" s="35">
        <v>0</v>
      </c>
      <c r="AB53" s="35">
        <v>0</v>
      </c>
      <c r="AC53" s="35">
        <v>0</v>
      </c>
      <c r="AD53" s="35">
        <v>0</v>
      </c>
      <c r="AE53" s="35">
        <v>0</v>
      </c>
      <c r="AF53" s="35">
        <v>0</v>
      </c>
      <c r="AG53" s="35">
        <v>0</v>
      </c>
      <c r="AH53" s="35">
        <v>0</v>
      </c>
      <c r="AI53" s="35">
        <v>43148</v>
      </c>
      <c r="AJ53" s="35">
        <v>0</v>
      </c>
      <c r="AK53" s="35">
        <v>0</v>
      </c>
      <c r="AL53" s="35">
        <v>0</v>
      </c>
      <c r="AM53" s="35">
        <v>0</v>
      </c>
      <c r="AN53" s="35">
        <v>0</v>
      </c>
      <c r="AO53" s="35">
        <v>0</v>
      </c>
      <c r="AP53" s="35">
        <v>0</v>
      </c>
      <c r="AQ53" s="35">
        <v>0</v>
      </c>
      <c r="AR53" s="35">
        <v>0</v>
      </c>
      <c r="AS53" s="35">
        <v>0</v>
      </c>
      <c r="AT53" s="35">
        <v>0</v>
      </c>
      <c r="AU53" s="35"/>
      <c r="AV53" s="35"/>
      <c r="AW53" s="35">
        <v>0</v>
      </c>
      <c r="AX53" s="73">
        <f t="shared" ref="AX53:AX89" si="7">+SUM(L53:AW53)</f>
        <v>67405</v>
      </c>
      <c r="AY53" s="37"/>
      <c r="AZ53" s="38">
        <v>302</v>
      </c>
      <c r="BA53" s="74">
        <f t="shared" si="5"/>
        <v>28983</v>
      </c>
      <c r="BB53" s="37">
        <f t="shared" ref="BB53:BB89" si="8">SUM(BC53:BD53)</f>
        <v>28983</v>
      </c>
      <c r="BC53" s="72">
        <v>6693</v>
      </c>
      <c r="BD53" s="36">
        <v>22290</v>
      </c>
      <c r="BE53" s="75">
        <v>0</v>
      </c>
      <c r="BF53" s="75">
        <v>0</v>
      </c>
      <c r="BG53" s="36">
        <v>1023</v>
      </c>
      <c r="BH53" s="76">
        <v>6248</v>
      </c>
      <c r="BI53" s="54">
        <v>0</v>
      </c>
      <c r="BJ53" s="13"/>
      <c r="BK53" s="13"/>
      <c r="BL53" s="13"/>
      <c r="DI53" s="106"/>
      <c r="DJ53" s="106"/>
    </row>
    <row r="54" spans="1:114" s="15" customFormat="1" x14ac:dyDescent="0.3">
      <c r="A54" s="6" t="s">
        <v>66</v>
      </c>
      <c r="B54" s="10" t="s">
        <v>104</v>
      </c>
      <c r="C54" s="35">
        <f t="shared" si="6"/>
        <v>37176</v>
      </c>
      <c r="D54" s="107"/>
      <c r="E54" s="107"/>
      <c r="F54" s="107"/>
      <c r="G54" s="107"/>
      <c r="H54" s="107"/>
      <c r="I54" s="107"/>
      <c r="J54" s="107"/>
      <c r="K54" s="107"/>
      <c r="L54" s="37">
        <v>0</v>
      </c>
      <c r="M54" s="35">
        <v>53</v>
      </c>
      <c r="N54" s="35">
        <v>644</v>
      </c>
      <c r="O54" s="35">
        <v>0</v>
      </c>
      <c r="P54" s="35">
        <v>0</v>
      </c>
      <c r="Q54" s="35">
        <v>119</v>
      </c>
      <c r="R54" s="35">
        <v>120</v>
      </c>
      <c r="S54" s="35">
        <v>0</v>
      </c>
      <c r="T54" s="35">
        <v>0</v>
      </c>
      <c r="U54" s="35">
        <v>12224</v>
      </c>
      <c r="V54" s="35">
        <v>2</v>
      </c>
      <c r="W54" s="35">
        <v>49</v>
      </c>
      <c r="X54" s="35">
        <v>0</v>
      </c>
      <c r="Y54" s="35">
        <v>0</v>
      </c>
      <c r="Z54" s="35">
        <v>1</v>
      </c>
      <c r="AA54" s="35">
        <v>0</v>
      </c>
      <c r="AB54" s="35">
        <v>307</v>
      </c>
      <c r="AC54" s="35">
        <v>0</v>
      </c>
      <c r="AD54" s="35">
        <v>0</v>
      </c>
      <c r="AE54" s="35">
        <v>0</v>
      </c>
      <c r="AF54" s="35">
        <v>367</v>
      </c>
      <c r="AG54" s="35">
        <v>0</v>
      </c>
      <c r="AH54" s="35">
        <v>0</v>
      </c>
      <c r="AI54" s="35">
        <v>242</v>
      </c>
      <c r="AJ54" s="35">
        <v>0</v>
      </c>
      <c r="AK54" s="35">
        <v>0</v>
      </c>
      <c r="AL54" s="35">
        <v>0</v>
      </c>
      <c r="AM54" s="35">
        <v>0</v>
      </c>
      <c r="AN54" s="35">
        <v>0</v>
      </c>
      <c r="AO54" s="35">
        <v>0</v>
      </c>
      <c r="AP54" s="35">
        <v>0</v>
      </c>
      <c r="AQ54" s="35">
        <v>0</v>
      </c>
      <c r="AR54" s="35">
        <v>0</v>
      </c>
      <c r="AS54" s="35">
        <v>0</v>
      </c>
      <c r="AT54" s="35">
        <v>0</v>
      </c>
      <c r="AU54" s="35"/>
      <c r="AV54" s="35"/>
      <c r="AW54" s="35">
        <v>0</v>
      </c>
      <c r="AX54" s="73">
        <f t="shared" si="7"/>
        <v>14128</v>
      </c>
      <c r="AY54" s="37"/>
      <c r="AZ54" s="38">
        <v>162</v>
      </c>
      <c r="BA54" s="74">
        <f t="shared" si="5"/>
        <v>18466</v>
      </c>
      <c r="BB54" s="37">
        <f t="shared" si="8"/>
        <v>18466</v>
      </c>
      <c r="BC54" s="72">
        <v>1864</v>
      </c>
      <c r="BD54" s="36">
        <v>16602</v>
      </c>
      <c r="BE54" s="75">
        <v>0</v>
      </c>
      <c r="BF54" s="75">
        <v>0</v>
      </c>
      <c r="BG54" s="36">
        <v>0</v>
      </c>
      <c r="BH54" s="76">
        <v>4420</v>
      </c>
      <c r="BI54" s="54">
        <v>0</v>
      </c>
      <c r="BJ54" s="13"/>
      <c r="BK54" s="13"/>
      <c r="BL54" s="13"/>
      <c r="DI54" s="106"/>
      <c r="DJ54" s="106"/>
    </row>
    <row r="55" spans="1:114" s="15" customFormat="1" x14ac:dyDescent="0.3">
      <c r="A55" s="6" t="s">
        <v>67</v>
      </c>
      <c r="B55" s="10" t="s">
        <v>105</v>
      </c>
      <c r="C55" s="35">
        <f t="shared" si="6"/>
        <v>24054</v>
      </c>
      <c r="D55" s="107"/>
      <c r="E55" s="107"/>
      <c r="F55" s="107"/>
      <c r="G55" s="107"/>
      <c r="H55" s="107"/>
      <c r="I55" s="107"/>
      <c r="J55" s="107"/>
      <c r="K55" s="107"/>
      <c r="L55" s="37">
        <v>0</v>
      </c>
      <c r="M55" s="35">
        <v>0</v>
      </c>
      <c r="N55" s="35">
        <v>0</v>
      </c>
      <c r="O55" s="35">
        <v>0</v>
      </c>
      <c r="P55" s="35">
        <v>0</v>
      </c>
      <c r="Q55" s="35">
        <v>16691</v>
      </c>
      <c r="R55" s="35">
        <v>0</v>
      </c>
      <c r="S55" s="35">
        <v>0</v>
      </c>
      <c r="T55" s="35">
        <v>0</v>
      </c>
      <c r="U55" s="35">
        <v>0</v>
      </c>
      <c r="V55" s="35">
        <v>0</v>
      </c>
      <c r="W55" s="35">
        <v>0</v>
      </c>
      <c r="X55" s="35">
        <v>0</v>
      </c>
      <c r="Y55" s="35">
        <v>0</v>
      </c>
      <c r="Z55" s="35">
        <v>0</v>
      </c>
      <c r="AA55" s="35">
        <v>0</v>
      </c>
      <c r="AB55" s="35">
        <v>0</v>
      </c>
      <c r="AC55" s="35">
        <v>0</v>
      </c>
      <c r="AD55" s="35">
        <v>0</v>
      </c>
      <c r="AE55" s="35">
        <v>0</v>
      </c>
      <c r="AF55" s="35">
        <v>0</v>
      </c>
      <c r="AG55" s="35">
        <v>0</v>
      </c>
      <c r="AH55" s="35">
        <v>0</v>
      </c>
      <c r="AI55" s="35">
        <v>3334</v>
      </c>
      <c r="AJ55" s="35">
        <v>0</v>
      </c>
      <c r="AK55" s="35">
        <v>0</v>
      </c>
      <c r="AL55" s="35">
        <v>0</v>
      </c>
      <c r="AM55" s="35">
        <v>0</v>
      </c>
      <c r="AN55" s="35">
        <v>0</v>
      </c>
      <c r="AO55" s="35">
        <v>0</v>
      </c>
      <c r="AP55" s="35">
        <v>0</v>
      </c>
      <c r="AQ55" s="35">
        <v>0</v>
      </c>
      <c r="AR55" s="35">
        <v>0</v>
      </c>
      <c r="AS55" s="35">
        <v>0</v>
      </c>
      <c r="AT55" s="35">
        <v>0</v>
      </c>
      <c r="AU55" s="35"/>
      <c r="AV55" s="35"/>
      <c r="AW55" s="35">
        <v>0</v>
      </c>
      <c r="AX55" s="73">
        <f t="shared" si="7"/>
        <v>20025</v>
      </c>
      <c r="AY55" s="37"/>
      <c r="AZ55" s="38">
        <v>0</v>
      </c>
      <c r="BA55" s="74">
        <f t="shared" si="5"/>
        <v>4029</v>
      </c>
      <c r="BB55" s="37">
        <f t="shared" si="8"/>
        <v>4029</v>
      </c>
      <c r="BC55" s="72">
        <v>802</v>
      </c>
      <c r="BD55" s="36">
        <v>3227</v>
      </c>
      <c r="BE55" s="75">
        <v>0</v>
      </c>
      <c r="BF55" s="75">
        <v>0</v>
      </c>
      <c r="BG55" s="36">
        <v>0</v>
      </c>
      <c r="BH55" s="76">
        <v>0</v>
      </c>
      <c r="BI55" s="54">
        <v>0</v>
      </c>
      <c r="BJ55" s="13"/>
      <c r="BK55" s="13"/>
      <c r="BL55" s="13"/>
      <c r="DI55" s="106"/>
      <c r="DJ55" s="106"/>
    </row>
    <row r="56" spans="1:114" s="15" customFormat="1" x14ac:dyDescent="0.3">
      <c r="A56" s="6" t="s">
        <v>68</v>
      </c>
      <c r="B56" s="10" t="s">
        <v>106</v>
      </c>
      <c r="C56" s="35">
        <f t="shared" si="6"/>
        <v>35819</v>
      </c>
      <c r="D56" s="107"/>
      <c r="E56" s="107"/>
      <c r="F56" s="107"/>
      <c r="G56" s="107"/>
      <c r="H56" s="107"/>
      <c r="I56" s="107"/>
      <c r="J56" s="107"/>
      <c r="K56" s="107"/>
      <c r="L56" s="37">
        <v>0</v>
      </c>
      <c r="M56" s="35">
        <v>0</v>
      </c>
      <c r="N56" s="35">
        <v>0</v>
      </c>
      <c r="O56" s="35">
        <v>0</v>
      </c>
      <c r="P56" s="35">
        <v>1792</v>
      </c>
      <c r="Q56" s="35">
        <v>0</v>
      </c>
      <c r="R56" s="35">
        <v>0</v>
      </c>
      <c r="S56" s="35">
        <v>0</v>
      </c>
      <c r="T56" s="35">
        <v>0</v>
      </c>
      <c r="U56" s="35">
        <v>0</v>
      </c>
      <c r="V56" s="35">
        <v>0</v>
      </c>
      <c r="W56" s="35">
        <v>0</v>
      </c>
      <c r="X56" s="35">
        <v>0</v>
      </c>
      <c r="Y56" s="35">
        <v>3259</v>
      </c>
      <c r="Z56" s="35">
        <v>51</v>
      </c>
      <c r="AA56" s="35">
        <v>0</v>
      </c>
      <c r="AB56" s="35">
        <v>0</v>
      </c>
      <c r="AC56" s="35">
        <v>0</v>
      </c>
      <c r="AD56" s="35">
        <v>0</v>
      </c>
      <c r="AE56" s="35">
        <v>0</v>
      </c>
      <c r="AF56" s="35">
        <v>17993</v>
      </c>
      <c r="AG56" s="35">
        <v>0</v>
      </c>
      <c r="AH56" s="35">
        <v>0</v>
      </c>
      <c r="AI56" s="35">
        <v>0</v>
      </c>
      <c r="AJ56" s="35">
        <v>0</v>
      </c>
      <c r="AK56" s="35">
        <v>0</v>
      </c>
      <c r="AL56" s="35">
        <v>0</v>
      </c>
      <c r="AM56" s="35">
        <v>0</v>
      </c>
      <c r="AN56" s="35">
        <v>0</v>
      </c>
      <c r="AO56" s="35">
        <v>0</v>
      </c>
      <c r="AP56" s="35">
        <v>0</v>
      </c>
      <c r="AQ56" s="35">
        <v>0</v>
      </c>
      <c r="AR56" s="35">
        <v>0</v>
      </c>
      <c r="AS56" s="35">
        <v>0</v>
      </c>
      <c r="AT56" s="35">
        <v>0</v>
      </c>
      <c r="AU56" s="35"/>
      <c r="AV56" s="35"/>
      <c r="AW56" s="35">
        <v>0</v>
      </c>
      <c r="AX56" s="73">
        <f t="shared" si="7"/>
        <v>23095</v>
      </c>
      <c r="AY56" s="37"/>
      <c r="AZ56" s="38">
        <v>16754</v>
      </c>
      <c r="BA56" s="74">
        <f t="shared" si="5"/>
        <v>303</v>
      </c>
      <c r="BB56" s="37">
        <f t="shared" si="8"/>
        <v>303</v>
      </c>
      <c r="BC56" s="72">
        <v>0</v>
      </c>
      <c r="BD56" s="36">
        <v>303</v>
      </c>
      <c r="BE56" s="75">
        <v>0</v>
      </c>
      <c r="BF56" s="75">
        <v>0</v>
      </c>
      <c r="BG56" s="36">
        <v>0</v>
      </c>
      <c r="BH56" s="76">
        <v>-4333</v>
      </c>
      <c r="BI56" s="54">
        <v>0</v>
      </c>
      <c r="BJ56" s="13"/>
      <c r="BK56" s="13"/>
      <c r="BL56" s="13"/>
      <c r="DI56" s="106"/>
      <c r="DJ56" s="106"/>
    </row>
    <row r="57" spans="1:114" s="15" customFormat="1" x14ac:dyDescent="0.3">
      <c r="A57" s="6" t="s">
        <v>69</v>
      </c>
      <c r="B57" s="10" t="s">
        <v>107</v>
      </c>
      <c r="C57" s="35">
        <f t="shared" si="6"/>
        <v>427960</v>
      </c>
      <c r="D57" s="107"/>
      <c r="E57" s="107"/>
      <c r="F57" s="107"/>
      <c r="G57" s="107"/>
      <c r="H57" s="107"/>
      <c r="I57" s="107"/>
      <c r="J57" s="107"/>
      <c r="K57" s="107"/>
      <c r="L57" s="37">
        <v>0</v>
      </c>
      <c r="M57" s="35">
        <v>9900</v>
      </c>
      <c r="N57" s="35">
        <v>0</v>
      </c>
      <c r="O57" s="35">
        <v>2052</v>
      </c>
      <c r="P57" s="35">
        <v>0</v>
      </c>
      <c r="Q57" s="35">
        <v>52397</v>
      </c>
      <c r="R57" s="35">
        <v>10299</v>
      </c>
      <c r="S57" s="35">
        <v>0</v>
      </c>
      <c r="T57" s="35">
        <v>636</v>
      </c>
      <c r="U57" s="35">
        <v>0</v>
      </c>
      <c r="V57" s="35">
        <v>4410</v>
      </c>
      <c r="W57" s="35">
        <v>6</v>
      </c>
      <c r="X57" s="35">
        <v>0</v>
      </c>
      <c r="Y57" s="35">
        <v>0</v>
      </c>
      <c r="Z57" s="35">
        <v>0</v>
      </c>
      <c r="AA57" s="35">
        <v>0</v>
      </c>
      <c r="AB57" s="35">
        <v>0</v>
      </c>
      <c r="AC57" s="35">
        <v>0</v>
      </c>
      <c r="AD57" s="35">
        <v>0</v>
      </c>
      <c r="AE57" s="35">
        <v>0</v>
      </c>
      <c r="AF57" s="35">
        <v>0</v>
      </c>
      <c r="AG57" s="35">
        <v>0</v>
      </c>
      <c r="AH57" s="35">
        <v>0</v>
      </c>
      <c r="AI57" s="35">
        <v>89825</v>
      </c>
      <c r="AJ57" s="35">
        <v>0</v>
      </c>
      <c r="AK57" s="35">
        <v>0</v>
      </c>
      <c r="AL57" s="35">
        <v>0</v>
      </c>
      <c r="AM57" s="35">
        <v>1</v>
      </c>
      <c r="AN57" s="35">
        <v>143</v>
      </c>
      <c r="AO57" s="35">
        <v>0</v>
      </c>
      <c r="AP57" s="35">
        <v>31</v>
      </c>
      <c r="AQ57" s="35">
        <v>0</v>
      </c>
      <c r="AR57" s="35">
        <v>0</v>
      </c>
      <c r="AS57" s="35">
        <v>0</v>
      </c>
      <c r="AT57" s="35">
        <v>0</v>
      </c>
      <c r="AU57" s="35"/>
      <c r="AV57" s="35"/>
      <c r="AW57" s="35">
        <v>0</v>
      </c>
      <c r="AX57" s="73">
        <f t="shared" si="7"/>
        <v>169700</v>
      </c>
      <c r="AY57" s="37"/>
      <c r="AZ57" s="38">
        <v>17247</v>
      </c>
      <c r="BA57" s="74">
        <f t="shared" si="5"/>
        <v>196609</v>
      </c>
      <c r="BB57" s="37">
        <f t="shared" si="8"/>
        <v>196609</v>
      </c>
      <c r="BC57" s="72">
        <v>26166</v>
      </c>
      <c r="BD57" s="36">
        <v>170443</v>
      </c>
      <c r="BE57" s="75">
        <v>0</v>
      </c>
      <c r="BF57" s="75">
        <v>0</v>
      </c>
      <c r="BG57" s="36">
        <v>0</v>
      </c>
      <c r="BH57" s="76">
        <v>44404</v>
      </c>
      <c r="BI57" s="54">
        <v>0</v>
      </c>
      <c r="BJ57" s="13"/>
      <c r="BK57" s="13"/>
      <c r="BL57" s="13"/>
      <c r="DI57" s="106"/>
      <c r="DJ57" s="106"/>
    </row>
    <row r="58" spans="1:114" s="15" customFormat="1" x14ac:dyDescent="0.3">
      <c r="A58" s="6" t="s">
        <v>70</v>
      </c>
      <c r="B58" s="10" t="s">
        <v>108</v>
      </c>
      <c r="C58" s="35">
        <f t="shared" si="6"/>
        <v>108398</v>
      </c>
      <c r="D58" s="107"/>
      <c r="E58" s="107"/>
      <c r="F58" s="107"/>
      <c r="G58" s="107"/>
      <c r="H58" s="107"/>
      <c r="I58" s="107"/>
      <c r="J58" s="107"/>
      <c r="K58" s="107"/>
      <c r="L58" s="37">
        <v>0</v>
      </c>
      <c r="M58" s="35">
        <v>0</v>
      </c>
      <c r="N58" s="35">
        <v>0</v>
      </c>
      <c r="O58" s="35">
        <v>0</v>
      </c>
      <c r="P58" s="35">
        <v>25</v>
      </c>
      <c r="Q58" s="35">
        <v>384</v>
      </c>
      <c r="R58" s="35">
        <v>11235</v>
      </c>
      <c r="S58" s="35">
        <v>0</v>
      </c>
      <c r="T58" s="35">
        <v>164</v>
      </c>
      <c r="U58" s="35">
        <v>172</v>
      </c>
      <c r="V58" s="35">
        <v>13</v>
      </c>
      <c r="W58" s="35">
        <v>17</v>
      </c>
      <c r="X58" s="35">
        <v>1</v>
      </c>
      <c r="Y58" s="35">
        <v>1</v>
      </c>
      <c r="Z58" s="35">
        <v>0</v>
      </c>
      <c r="AA58" s="35">
        <v>3</v>
      </c>
      <c r="AB58" s="35">
        <v>14</v>
      </c>
      <c r="AC58" s="35">
        <v>1</v>
      </c>
      <c r="AD58" s="35">
        <v>10</v>
      </c>
      <c r="AE58" s="35">
        <v>95</v>
      </c>
      <c r="AF58" s="35">
        <v>22</v>
      </c>
      <c r="AG58" s="35">
        <v>707</v>
      </c>
      <c r="AH58" s="35">
        <v>413</v>
      </c>
      <c r="AI58" s="35">
        <v>50315</v>
      </c>
      <c r="AJ58" s="35">
        <v>287</v>
      </c>
      <c r="AK58" s="35">
        <v>4</v>
      </c>
      <c r="AL58" s="35">
        <v>189</v>
      </c>
      <c r="AM58" s="35">
        <v>679</v>
      </c>
      <c r="AN58" s="35">
        <v>430</v>
      </c>
      <c r="AO58" s="35">
        <v>90</v>
      </c>
      <c r="AP58" s="35">
        <v>1695</v>
      </c>
      <c r="AQ58" s="35">
        <v>69</v>
      </c>
      <c r="AR58" s="35">
        <v>914</v>
      </c>
      <c r="AS58" s="35">
        <v>472</v>
      </c>
      <c r="AT58" s="35">
        <v>0</v>
      </c>
      <c r="AU58" s="35"/>
      <c r="AV58" s="35"/>
      <c r="AW58" s="35">
        <v>0</v>
      </c>
      <c r="AX58" s="73">
        <f t="shared" si="7"/>
        <v>68421</v>
      </c>
      <c r="AY58" s="37"/>
      <c r="AZ58" s="38">
        <v>6451</v>
      </c>
      <c r="BA58" s="74">
        <f t="shared" si="5"/>
        <v>23155</v>
      </c>
      <c r="BB58" s="37">
        <f t="shared" si="8"/>
        <v>23155</v>
      </c>
      <c r="BC58" s="72">
        <v>1880</v>
      </c>
      <c r="BD58" s="36">
        <v>21275</v>
      </c>
      <c r="BE58" s="75">
        <v>0</v>
      </c>
      <c r="BF58" s="75">
        <v>0</v>
      </c>
      <c r="BG58" s="36">
        <v>0</v>
      </c>
      <c r="BH58" s="76">
        <v>10371</v>
      </c>
      <c r="BI58" s="54">
        <v>0</v>
      </c>
      <c r="BJ58" s="13"/>
      <c r="BK58" s="13"/>
      <c r="BL58" s="13"/>
      <c r="DI58" s="106"/>
      <c r="DJ58" s="106"/>
    </row>
    <row r="59" spans="1:114" s="15" customFormat="1" x14ac:dyDescent="0.3">
      <c r="A59" s="6" t="s">
        <v>71</v>
      </c>
      <c r="B59" s="10" t="s">
        <v>109</v>
      </c>
      <c r="C59" s="35">
        <f t="shared" si="6"/>
        <v>13851</v>
      </c>
      <c r="D59" s="107"/>
      <c r="E59" s="107"/>
      <c r="F59" s="107"/>
      <c r="G59" s="107"/>
      <c r="H59" s="107"/>
      <c r="I59" s="107"/>
      <c r="J59" s="107"/>
      <c r="K59" s="107"/>
      <c r="L59" s="37">
        <v>0</v>
      </c>
      <c r="M59" s="35">
        <v>0</v>
      </c>
      <c r="N59" s="35">
        <v>0</v>
      </c>
      <c r="O59" s="35">
        <v>0</v>
      </c>
      <c r="P59" s="35">
        <v>0</v>
      </c>
      <c r="Q59" s="35">
        <v>0</v>
      </c>
      <c r="R59" s="35">
        <v>0</v>
      </c>
      <c r="S59" s="35">
        <v>0</v>
      </c>
      <c r="T59" s="35">
        <v>0</v>
      </c>
      <c r="U59" s="35">
        <v>0</v>
      </c>
      <c r="V59" s="35">
        <v>0</v>
      </c>
      <c r="W59" s="35">
        <v>0</v>
      </c>
      <c r="X59" s="35">
        <v>0</v>
      </c>
      <c r="Y59" s="35">
        <v>0</v>
      </c>
      <c r="Z59" s="35">
        <v>0</v>
      </c>
      <c r="AA59" s="35">
        <v>0</v>
      </c>
      <c r="AB59" s="35">
        <v>0</v>
      </c>
      <c r="AC59" s="35">
        <v>0</v>
      </c>
      <c r="AD59" s="35">
        <v>0</v>
      </c>
      <c r="AE59" s="35">
        <v>0</v>
      </c>
      <c r="AF59" s="35">
        <v>0</v>
      </c>
      <c r="AG59" s="35">
        <v>0</v>
      </c>
      <c r="AH59" s="35">
        <v>0</v>
      </c>
      <c r="AI59" s="35">
        <v>0</v>
      </c>
      <c r="AJ59" s="35">
        <v>0</v>
      </c>
      <c r="AK59" s="35">
        <v>0</v>
      </c>
      <c r="AL59" s="35">
        <v>0</v>
      </c>
      <c r="AM59" s="35">
        <v>0</v>
      </c>
      <c r="AN59" s="35">
        <v>0</v>
      </c>
      <c r="AO59" s="35">
        <v>0</v>
      </c>
      <c r="AP59" s="35">
        <v>0</v>
      </c>
      <c r="AQ59" s="35">
        <v>0</v>
      </c>
      <c r="AR59" s="35">
        <v>0</v>
      </c>
      <c r="AS59" s="35">
        <v>0</v>
      </c>
      <c r="AT59" s="35">
        <v>0</v>
      </c>
      <c r="AU59" s="35"/>
      <c r="AV59" s="35"/>
      <c r="AW59" s="35">
        <v>0</v>
      </c>
      <c r="AX59" s="73">
        <f t="shared" si="7"/>
        <v>0</v>
      </c>
      <c r="AY59" s="37"/>
      <c r="AZ59" s="38">
        <v>4500</v>
      </c>
      <c r="BA59" s="74">
        <f t="shared" si="5"/>
        <v>7403</v>
      </c>
      <c r="BB59" s="37">
        <f t="shared" si="8"/>
        <v>7403</v>
      </c>
      <c r="BC59" s="72">
        <v>30</v>
      </c>
      <c r="BD59" s="36">
        <v>7373</v>
      </c>
      <c r="BE59" s="75">
        <v>0</v>
      </c>
      <c r="BF59" s="75">
        <v>0</v>
      </c>
      <c r="BG59" s="36">
        <v>0</v>
      </c>
      <c r="BH59" s="76">
        <v>1948</v>
      </c>
      <c r="BI59" s="54">
        <v>0</v>
      </c>
      <c r="BJ59" s="13"/>
      <c r="BK59" s="13"/>
      <c r="BL59" s="13"/>
      <c r="DI59" s="106"/>
      <c r="DJ59" s="106"/>
    </row>
    <row r="60" spans="1:114" s="15" customFormat="1" x14ac:dyDescent="0.3">
      <c r="A60" s="6" t="s">
        <v>72</v>
      </c>
      <c r="B60" s="10" t="s">
        <v>110</v>
      </c>
      <c r="C60" s="35">
        <f t="shared" si="6"/>
        <v>176416</v>
      </c>
      <c r="D60" s="107"/>
      <c r="E60" s="107"/>
      <c r="F60" s="107"/>
      <c r="G60" s="107"/>
      <c r="H60" s="107"/>
      <c r="I60" s="107"/>
      <c r="J60" s="107"/>
      <c r="K60" s="107"/>
      <c r="L60" s="37">
        <v>0</v>
      </c>
      <c r="M60" s="35">
        <v>0</v>
      </c>
      <c r="N60" s="35">
        <v>0</v>
      </c>
      <c r="O60" s="35">
        <v>0</v>
      </c>
      <c r="P60" s="35">
        <v>8</v>
      </c>
      <c r="Q60" s="35">
        <v>0</v>
      </c>
      <c r="R60" s="35">
        <v>0</v>
      </c>
      <c r="S60" s="35">
        <v>0</v>
      </c>
      <c r="T60" s="35">
        <v>35955</v>
      </c>
      <c r="U60" s="35">
        <v>0</v>
      </c>
      <c r="V60" s="35">
        <v>434</v>
      </c>
      <c r="W60" s="35">
        <v>0</v>
      </c>
      <c r="X60" s="35">
        <v>0</v>
      </c>
      <c r="Y60" s="35">
        <v>0</v>
      </c>
      <c r="Z60" s="35">
        <v>0</v>
      </c>
      <c r="AA60" s="35">
        <v>0</v>
      </c>
      <c r="AB60" s="35">
        <v>1129</v>
      </c>
      <c r="AC60" s="35">
        <v>50</v>
      </c>
      <c r="AD60" s="35">
        <v>0</v>
      </c>
      <c r="AE60" s="35">
        <v>0</v>
      </c>
      <c r="AF60" s="35">
        <v>2</v>
      </c>
      <c r="AG60" s="35">
        <v>875</v>
      </c>
      <c r="AH60" s="35">
        <v>0</v>
      </c>
      <c r="AI60" s="35">
        <v>515</v>
      </c>
      <c r="AJ60" s="35">
        <v>420</v>
      </c>
      <c r="AK60" s="35">
        <v>0</v>
      </c>
      <c r="AL60" s="35">
        <v>1</v>
      </c>
      <c r="AM60" s="35">
        <v>1549</v>
      </c>
      <c r="AN60" s="35">
        <v>1069</v>
      </c>
      <c r="AO60" s="35">
        <v>717</v>
      </c>
      <c r="AP60" s="35">
        <v>55</v>
      </c>
      <c r="AQ60" s="35">
        <v>15217</v>
      </c>
      <c r="AR60" s="35">
        <v>265</v>
      </c>
      <c r="AS60" s="35">
        <v>1634</v>
      </c>
      <c r="AT60" s="35">
        <v>0</v>
      </c>
      <c r="AU60" s="35"/>
      <c r="AV60" s="35"/>
      <c r="AW60" s="35">
        <v>0</v>
      </c>
      <c r="AX60" s="73">
        <f t="shared" si="7"/>
        <v>59895</v>
      </c>
      <c r="AY60" s="37"/>
      <c r="AZ60" s="38">
        <v>12133</v>
      </c>
      <c r="BA60" s="74">
        <f t="shared" si="5"/>
        <v>89097</v>
      </c>
      <c r="BB60" s="37">
        <f t="shared" si="8"/>
        <v>89097</v>
      </c>
      <c r="BC60" s="72">
        <v>318</v>
      </c>
      <c r="BD60" s="36">
        <v>88779</v>
      </c>
      <c r="BE60" s="75">
        <v>0</v>
      </c>
      <c r="BF60" s="75">
        <v>0</v>
      </c>
      <c r="BG60" s="36">
        <v>0</v>
      </c>
      <c r="BH60" s="76">
        <v>15291</v>
      </c>
      <c r="BI60" s="54">
        <v>0</v>
      </c>
      <c r="BJ60" s="13"/>
      <c r="BK60" s="13"/>
      <c r="BL60" s="13"/>
      <c r="DI60" s="106"/>
      <c r="DJ60" s="106"/>
    </row>
    <row r="61" spans="1:114" s="15" customFormat="1" x14ac:dyDescent="0.3">
      <c r="A61" s="6" t="s">
        <v>73</v>
      </c>
      <c r="B61" s="10" t="s">
        <v>111</v>
      </c>
      <c r="C61" s="35">
        <f t="shared" si="6"/>
        <v>126271</v>
      </c>
      <c r="D61" s="107"/>
      <c r="E61" s="107"/>
      <c r="F61" s="107"/>
      <c r="G61" s="107"/>
      <c r="H61" s="107"/>
      <c r="I61" s="107"/>
      <c r="J61" s="107"/>
      <c r="K61" s="107"/>
      <c r="L61" s="37">
        <v>61</v>
      </c>
      <c r="M61" s="35">
        <v>23</v>
      </c>
      <c r="N61" s="35">
        <v>8</v>
      </c>
      <c r="O61" s="35">
        <v>4</v>
      </c>
      <c r="P61" s="35">
        <v>972</v>
      </c>
      <c r="Q61" s="35">
        <v>748</v>
      </c>
      <c r="R61" s="35">
        <v>1167</v>
      </c>
      <c r="S61" s="35">
        <v>0</v>
      </c>
      <c r="T61" s="35">
        <v>6</v>
      </c>
      <c r="U61" s="35">
        <v>31266</v>
      </c>
      <c r="V61" s="35">
        <v>187</v>
      </c>
      <c r="W61" s="35">
        <v>1</v>
      </c>
      <c r="X61" s="35">
        <v>106</v>
      </c>
      <c r="Y61" s="35">
        <v>3126</v>
      </c>
      <c r="Z61" s="35">
        <v>548</v>
      </c>
      <c r="AA61" s="35">
        <v>2</v>
      </c>
      <c r="AB61" s="35">
        <v>11701</v>
      </c>
      <c r="AC61" s="35">
        <v>509</v>
      </c>
      <c r="AD61" s="35">
        <v>64</v>
      </c>
      <c r="AE61" s="35">
        <v>401</v>
      </c>
      <c r="AF61" s="35">
        <v>15566</v>
      </c>
      <c r="AG61" s="35">
        <v>883</v>
      </c>
      <c r="AH61" s="35">
        <v>1120</v>
      </c>
      <c r="AI61" s="35">
        <v>179</v>
      </c>
      <c r="AJ61" s="35">
        <v>12529</v>
      </c>
      <c r="AK61" s="35">
        <v>470</v>
      </c>
      <c r="AL61" s="35">
        <v>989</v>
      </c>
      <c r="AM61" s="35">
        <v>13050</v>
      </c>
      <c r="AN61" s="35">
        <v>1164</v>
      </c>
      <c r="AO61" s="35">
        <v>1965</v>
      </c>
      <c r="AP61" s="35">
        <v>10368</v>
      </c>
      <c r="AQ61" s="35">
        <v>2944</v>
      </c>
      <c r="AR61" s="35">
        <v>215</v>
      </c>
      <c r="AS61" s="35">
        <v>1426</v>
      </c>
      <c r="AT61" s="35">
        <v>0</v>
      </c>
      <c r="AU61" s="35"/>
      <c r="AV61" s="35"/>
      <c r="AW61" s="35">
        <v>0</v>
      </c>
      <c r="AX61" s="73">
        <f t="shared" si="7"/>
        <v>113768</v>
      </c>
      <c r="AY61" s="37"/>
      <c r="AZ61" s="38">
        <v>3420</v>
      </c>
      <c r="BA61" s="74">
        <f t="shared" si="5"/>
        <v>14817</v>
      </c>
      <c r="BB61" s="37">
        <f t="shared" si="8"/>
        <v>14817</v>
      </c>
      <c r="BC61" s="72">
        <v>0</v>
      </c>
      <c r="BD61" s="36">
        <v>14817</v>
      </c>
      <c r="BE61" s="75">
        <v>0</v>
      </c>
      <c r="BF61" s="75">
        <v>0</v>
      </c>
      <c r="BG61" s="36">
        <v>0</v>
      </c>
      <c r="BH61" s="76">
        <v>-5734</v>
      </c>
      <c r="BI61" s="54">
        <v>0</v>
      </c>
      <c r="BJ61" s="13"/>
      <c r="BK61" s="13"/>
      <c r="BL61" s="13"/>
      <c r="DI61" s="106"/>
      <c r="DJ61" s="106"/>
    </row>
    <row r="62" spans="1:114" s="15" customFormat="1" x14ac:dyDescent="0.3">
      <c r="A62" s="6" t="s">
        <v>74</v>
      </c>
      <c r="B62" s="10" t="s">
        <v>112</v>
      </c>
      <c r="C62" s="35">
        <f t="shared" si="6"/>
        <v>368908</v>
      </c>
      <c r="D62" s="107"/>
      <c r="E62" s="107"/>
      <c r="F62" s="107"/>
      <c r="G62" s="107"/>
      <c r="H62" s="107"/>
      <c r="I62" s="107"/>
      <c r="J62" s="107"/>
      <c r="K62" s="107"/>
      <c r="L62" s="37">
        <v>32015</v>
      </c>
      <c r="M62" s="35">
        <v>406</v>
      </c>
      <c r="N62" s="35">
        <v>1530</v>
      </c>
      <c r="O62" s="35">
        <v>158</v>
      </c>
      <c r="P62" s="35">
        <v>2416</v>
      </c>
      <c r="Q62" s="35">
        <v>2367</v>
      </c>
      <c r="R62" s="35">
        <v>946</v>
      </c>
      <c r="S62" s="35">
        <v>0</v>
      </c>
      <c r="T62" s="35">
        <v>634</v>
      </c>
      <c r="U62" s="35">
        <v>9713</v>
      </c>
      <c r="V62" s="35">
        <v>5203</v>
      </c>
      <c r="W62" s="35">
        <v>169</v>
      </c>
      <c r="X62" s="35">
        <v>15052</v>
      </c>
      <c r="Y62" s="35">
        <v>4852</v>
      </c>
      <c r="Z62" s="35">
        <v>1384</v>
      </c>
      <c r="AA62" s="35">
        <v>121</v>
      </c>
      <c r="AB62" s="35">
        <v>4191</v>
      </c>
      <c r="AC62" s="35">
        <v>1449</v>
      </c>
      <c r="AD62" s="35">
        <v>18294</v>
      </c>
      <c r="AE62" s="35">
        <v>3019</v>
      </c>
      <c r="AF62" s="35">
        <v>4512</v>
      </c>
      <c r="AG62" s="35">
        <v>6007</v>
      </c>
      <c r="AH62" s="35">
        <v>102240</v>
      </c>
      <c r="AI62" s="35">
        <v>1619</v>
      </c>
      <c r="AJ62" s="35">
        <v>3079</v>
      </c>
      <c r="AK62" s="35">
        <v>418</v>
      </c>
      <c r="AL62" s="35">
        <v>195</v>
      </c>
      <c r="AM62" s="35">
        <v>4402</v>
      </c>
      <c r="AN62" s="35">
        <v>3394</v>
      </c>
      <c r="AO62" s="35">
        <v>6749</v>
      </c>
      <c r="AP62" s="35">
        <v>2598</v>
      </c>
      <c r="AQ62" s="35">
        <v>1149</v>
      </c>
      <c r="AR62" s="35">
        <v>196</v>
      </c>
      <c r="AS62" s="35">
        <v>5546</v>
      </c>
      <c r="AT62" s="35">
        <v>0</v>
      </c>
      <c r="AU62" s="35"/>
      <c r="AV62" s="35"/>
      <c r="AW62" s="35">
        <v>0</v>
      </c>
      <c r="AX62" s="73">
        <f t="shared" si="7"/>
        <v>246023</v>
      </c>
      <c r="AY62" s="37"/>
      <c r="AZ62" s="38">
        <v>107169</v>
      </c>
      <c r="BA62" s="74">
        <f t="shared" si="5"/>
        <v>43066</v>
      </c>
      <c r="BB62" s="37">
        <f t="shared" si="8"/>
        <v>43066</v>
      </c>
      <c r="BC62" s="72">
        <v>146</v>
      </c>
      <c r="BD62" s="36">
        <v>42920</v>
      </c>
      <c r="BE62" s="75">
        <v>0</v>
      </c>
      <c r="BF62" s="75">
        <v>0</v>
      </c>
      <c r="BG62" s="36">
        <v>0</v>
      </c>
      <c r="BH62" s="76">
        <v>-27350</v>
      </c>
      <c r="BI62" s="54">
        <v>0</v>
      </c>
      <c r="BJ62" s="13"/>
      <c r="BK62" s="13"/>
      <c r="BL62" s="13"/>
      <c r="DI62" s="106"/>
      <c r="DJ62" s="106"/>
    </row>
    <row r="63" spans="1:114" s="15" customFormat="1" x14ac:dyDescent="0.3">
      <c r="A63" s="6" t="s">
        <v>75</v>
      </c>
      <c r="B63" s="10" t="s">
        <v>113</v>
      </c>
      <c r="C63" s="35">
        <f t="shared" si="6"/>
        <v>45880</v>
      </c>
      <c r="D63" s="107"/>
      <c r="E63" s="107"/>
      <c r="F63" s="107"/>
      <c r="G63" s="107"/>
      <c r="H63" s="107"/>
      <c r="I63" s="107"/>
      <c r="J63" s="107"/>
      <c r="K63" s="107"/>
      <c r="L63" s="37">
        <v>0</v>
      </c>
      <c r="M63" s="35">
        <v>3</v>
      </c>
      <c r="N63" s="35">
        <v>0</v>
      </c>
      <c r="O63" s="35">
        <v>0</v>
      </c>
      <c r="P63" s="35">
        <v>0</v>
      </c>
      <c r="Q63" s="35">
        <v>189</v>
      </c>
      <c r="R63" s="35">
        <v>0</v>
      </c>
      <c r="S63" s="35">
        <v>0</v>
      </c>
      <c r="T63" s="35">
        <v>0</v>
      </c>
      <c r="U63" s="35">
        <v>0</v>
      </c>
      <c r="V63" s="35">
        <v>0</v>
      </c>
      <c r="W63" s="35">
        <v>28</v>
      </c>
      <c r="X63" s="35">
        <v>0</v>
      </c>
      <c r="Y63" s="35">
        <v>0</v>
      </c>
      <c r="Z63" s="35">
        <v>0</v>
      </c>
      <c r="AA63" s="35">
        <v>0</v>
      </c>
      <c r="AB63" s="35">
        <v>0</v>
      </c>
      <c r="AC63" s="35">
        <v>16</v>
      </c>
      <c r="AD63" s="35">
        <v>22</v>
      </c>
      <c r="AE63" s="35">
        <v>60</v>
      </c>
      <c r="AF63" s="35">
        <v>132</v>
      </c>
      <c r="AG63" s="35">
        <v>0</v>
      </c>
      <c r="AH63" s="35">
        <v>0</v>
      </c>
      <c r="AI63" s="35">
        <v>148</v>
      </c>
      <c r="AJ63" s="35">
        <v>25</v>
      </c>
      <c r="AK63" s="35">
        <v>0</v>
      </c>
      <c r="AL63" s="35">
        <v>0</v>
      </c>
      <c r="AM63" s="35">
        <v>747</v>
      </c>
      <c r="AN63" s="35">
        <v>30</v>
      </c>
      <c r="AO63" s="35">
        <v>106</v>
      </c>
      <c r="AP63" s="35">
        <v>551</v>
      </c>
      <c r="AQ63" s="35">
        <v>4917</v>
      </c>
      <c r="AR63" s="35">
        <v>0</v>
      </c>
      <c r="AS63" s="35">
        <v>0</v>
      </c>
      <c r="AT63" s="35">
        <v>0</v>
      </c>
      <c r="AU63" s="35"/>
      <c r="AV63" s="35"/>
      <c r="AW63" s="35">
        <v>0</v>
      </c>
      <c r="AX63" s="73">
        <f t="shared" si="7"/>
        <v>6974</v>
      </c>
      <c r="AY63" s="37"/>
      <c r="AZ63" s="38">
        <v>197</v>
      </c>
      <c r="BA63" s="74">
        <f t="shared" si="5"/>
        <v>29780</v>
      </c>
      <c r="BB63" s="37">
        <f t="shared" si="8"/>
        <v>29780</v>
      </c>
      <c r="BC63" s="72">
        <v>0</v>
      </c>
      <c r="BD63" s="36">
        <v>29780</v>
      </c>
      <c r="BE63" s="75">
        <v>0</v>
      </c>
      <c r="BF63" s="75">
        <v>0</v>
      </c>
      <c r="BG63" s="36">
        <v>0</v>
      </c>
      <c r="BH63" s="76">
        <v>8929</v>
      </c>
      <c r="BI63" s="54">
        <v>0</v>
      </c>
      <c r="BJ63" s="13"/>
      <c r="BK63" s="13"/>
      <c r="BL63" s="13"/>
      <c r="DI63" s="106"/>
      <c r="DJ63" s="106"/>
    </row>
    <row r="64" spans="1:114" s="15" customFormat="1" x14ac:dyDescent="0.3">
      <c r="A64" s="6" t="s">
        <v>76</v>
      </c>
      <c r="B64" s="10" t="s">
        <v>114</v>
      </c>
      <c r="C64" s="35">
        <f t="shared" si="6"/>
        <v>39673</v>
      </c>
      <c r="D64" s="107"/>
      <c r="E64" s="107"/>
      <c r="F64" s="107"/>
      <c r="G64" s="107"/>
      <c r="H64" s="107"/>
      <c r="I64" s="107"/>
      <c r="J64" s="107"/>
      <c r="K64" s="107"/>
      <c r="L64" s="37">
        <v>90</v>
      </c>
      <c r="M64" s="35">
        <v>3</v>
      </c>
      <c r="N64" s="35">
        <v>0</v>
      </c>
      <c r="O64" s="35">
        <v>0</v>
      </c>
      <c r="P64" s="35">
        <v>79</v>
      </c>
      <c r="Q64" s="35">
        <v>3274</v>
      </c>
      <c r="R64" s="35">
        <v>4238</v>
      </c>
      <c r="S64" s="35">
        <v>0</v>
      </c>
      <c r="T64" s="35">
        <v>130</v>
      </c>
      <c r="U64" s="35">
        <v>89</v>
      </c>
      <c r="V64" s="35">
        <v>2078</v>
      </c>
      <c r="W64" s="35">
        <v>2</v>
      </c>
      <c r="X64" s="35">
        <v>114</v>
      </c>
      <c r="Y64" s="35">
        <v>1008</v>
      </c>
      <c r="Z64" s="35">
        <v>74</v>
      </c>
      <c r="AA64" s="35">
        <v>0</v>
      </c>
      <c r="AB64" s="35">
        <v>64</v>
      </c>
      <c r="AC64" s="35">
        <v>306</v>
      </c>
      <c r="AD64" s="35">
        <v>1006</v>
      </c>
      <c r="AE64" s="35">
        <v>161</v>
      </c>
      <c r="AF64" s="35">
        <v>294</v>
      </c>
      <c r="AG64" s="35">
        <v>3576</v>
      </c>
      <c r="AH64" s="35">
        <v>8</v>
      </c>
      <c r="AI64" s="35">
        <v>25</v>
      </c>
      <c r="AJ64" s="35">
        <v>58</v>
      </c>
      <c r="AK64" s="35">
        <v>1</v>
      </c>
      <c r="AL64" s="35">
        <v>2</v>
      </c>
      <c r="AM64" s="35">
        <v>3308</v>
      </c>
      <c r="AN64" s="35">
        <v>34</v>
      </c>
      <c r="AO64" s="35">
        <v>0</v>
      </c>
      <c r="AP64" s="35">
        <v>1</v>
      </c>
      <c r="AQ64" s="35">
        <v>36</v>
      </c>
      <c r="AR64" s="35">
        <v>3</v>
      </c>
      <c r="AS64" s="35">
        <v>17</v>
      </c>
      <c r="AT64" s="35">
        <v>0</v>
      </c>
      <c r="AU64" s="35"/>
      <c r="AV64" s="35"/>
      <c r="AW64" s="35">
        <v>0</v>
      </c>
      <c r="AX64" s="73">
        <f t="shared" si="7"/>
        <v>20079</v>
      </c>
      <c r="AY64" s="37"/>
      <c r="AZ64" s="38">
        <v>15314</v>
      </c>
      <c r="BA64" s="74">
        <f t="shared" si="5"/>
        <v>3379</v>
      </c>
      <c r="BB64" s="37">
        <f t="shared" si="8"/>
        <v>3379</v>
      </c>
      <c r="BC64" s="72">
        <v>0</v>
      </c>
      <c r="BD64" s="36">
        <v>3379</v>
      </c>
      <c r="BE64" s="75">
        <v>0</v>
      </c>
      <c r="BF64" s="75">
        <v>0</v>
      </c>
      <c r="BG64" s="36">
        <v>2</v>
      </c>
      <c r="BH64" s="76">
        <v>899</v>
      </c>
      <c r="BI64" s="54">
        <v>0</v>
      </c>
      <c r="BJ64" s="13"/>
      <c r="BK64" s="13"/>
      <c r="BL64" s="13"/>
      <c r="DI64" s="106"/>
      <c r="DJ64" s="106"/>
    </row>
    <row r="65" spans="1:114" s="15" customFormat="1" x14ac:dyDescent="0.3">
      <c r="A65" s="6" t="s">
        <v>77</v>
      </c>
      <c r="B65" s="10" t="s">
        <v>115</v>
      </c>
      <c r="C65" s="35">
        <f t="shared" si="6"/>
        <v>167003</v>
      </c>
      <c r="D65" s="107"/>
      <c r="E65" s="107"/>
      <c r="F65" s="107"/>
      <c r="G65" s="107"/>
      <c r="H65" s="107"/>
      <c r="I65" s="107"/>
      <c r="J65" s="107"/>
      <c r="K65" s="107"/>
      <c r="L65" s="37">
        <v>0</v>
      </c>
      <c r="M65" s="35">
        <v>0</v>
      </c>
      <c r="N65" s="35">
        <v>0</v>
      </c>
      <c r="O65" s="35">
        <v>0</v>
      </c>
      <c r="P65" s="35">
        <v>0</v>
      </c>
      <c r="Q65" s="35">
        <v>0</v>
      </c>
      <c r="R65" s="35">
        <v>98</v>
      </c>
      <c r="S65" s="35">
        <v>0</v>
      </c>
      <c r="T65" s="35">
        <v>0</v>
      </c>
      <c r="U65" s="35">
        <v>0</v>
      </c>
      <c r="V65" s="35">
        <v>0</v>
      </c>
      <c r="W65" s="35">
        <v>0</v>
      </c>
      <c r="X65" s="35">
        <v>0</v>
      </c>
      <c r="Y65" s="35">
        <v>53577</v>
      </c>
      <c r="Z65" s="35">
        <v>15</v>
      </c>
      <c r="AA65" s="35">
        <v>0</v>
      </c>
      <c r="AB65" s="35">
        <v>95</v>
      </c>
      <c r="AC65" s="35">
        <v>0</v>
      </c>
      <c r="AD65" s="35">
        <v>0</v>
      </c>
      <c r="AE65" s="35">
        <v>61</v>
      </c>
      <c r="AF65" s="35">
        <v>43988</v>
      </c>
      <c r="AG65" s="35">
        <v>0</v>
      </c>
      <c r="AH65" s="35">
        <v>0</v>
      </c>
      <c r="AI65" s="35">
        <v>57</v>
      </c>
      <c r="AJ65" s="35">
        <v>0</v>
      </c>
      <c r="AK65" s="35">
        <v>0</v>
      </c>
      <c r="AL65" s="35">
        <v>0</v>
      </c>
      <c r="AM65" s="35">
        <v>0</v>
      </c>
      <c r="AN65" s="35">
        <v>0</v>
      </c>
      <c r="AO65" s="35">
        <v>0</v>
      </c>
      <c r="AP65" s="35">
        <v>9</v>
      </c>
      <c r="AQ65" s="35">
        <v>0</v>
      </c>
      <c r="AR65" s="35">
        <v>0</v>
      </c>
      <c r="AS65" s="35">
        <v>0</v>
      </c>
      <c r="AT65" s="35">
        <v>0</v>
      </c>
      <c r="AU65" s="35"/>
      <c r="AV65" s="35"/>
      <c r="AW65" s="35">
        <v>0</v>
      </c>
      <c r="AX65" s="73">
        <f t="shared" si="7"/>
        <v>97900</v>
      </c>
      <c r="AY65" s="37"/>
      <c r="AZ65" s="38">
        <v>57069</v>
      </c>
      <c r="BA65" s="74">
        <f t="shared" si="5"/>
        <v>2995</v>
      </c>
      <c r="BB65" s="37">
        <f t="shared" si="8"/>
        <v>2995</v>
      </c>
      <c r="BC65" s="72">
        <v>0</v>
      </c>
      <c r="BD65" s="36">
        <v>2995</v>
      </c>
      <c r="BE65" s="75">
        <v>0</v>
      </c>
      <c r="BF65" s="75">
        <v>0</v>
      </c>
      <c r="BG65" s="36">
        <v>0</v>
      </c>
      <c r="BH65" s="76">
        <v>9039</v>
      </c>
      <c r="BI65" s="54">
        <v>0</v>
      </c>
      <c r="BJ65" s="13"/>
      <c r="BK65" s="13"/>
      <c r="BL65" s="13"/>
      <c r="DI65" s="106"/>
      <c r="DJ65" s="106"/>
    </row>
    <row r="66" spans="1:114" s="15" customFormat="1" x14ac:dyDescent="0.3">
      <c r="A66" s="6" t="s">
        <v>78</v>
      </c>
      <c r="B66" s="10" t="s">
        <v>116</v>
      </c>
      <c r="C66" s="35">
        <f t="shared" si="6"/>
        <v>92739</v>
      </c>
      <c r="D66" s="107"/>
      <c r="E66" s="107"/>
      <c r="F66" s="107"/>
      <c r="G66" s="107"/>
      <c r="H66" s="107"/>
      <c r="I66" s="107"/>
      <c r="J66" s="107"/>
      <c r="K66" s="107"/>
      <c r="L66" s="37">
        <v>53</v>
      </c>
      <c r="M66" s="35">
        <v>5</v>
      </c>
      <c r="N66" s="35">
        <v>9</v>
      </c>
      <c r="O66" s="35">
        <v>8</v>
      </c>
      <c r="P66" s="35">
        <v>374</v>
      </c>
      <c r="Q66" s="35">
        <v>280</v>
      </c>
      <c r="R66" s="35">
        <v>265</v>
      </c>
      <c r="S66" s="35">
        <v>0</v>
      </c>
      <c r="T66" s="35">
        <v>33</v>
      </c>
      <c r="U66" s="35">
        <v>222</v>
      </c>
      <c r="V66" s="35">
        <v>32</v>
      </c>
      <c r="W66" s="35">
        <v>1</v>
      </c>
      <c r="X66" s="35">
        <v>49</v>
      </c>
      <c r="Y66" s="35">
        <v>674</v>
      </c>
      <c r="Z66" s="35">
        <v>23051</v>
      </c>
      <c r="AA66" s="35">
        <v>2</v>
      </c>
      <c r="AB66" s="35">
        <v>20</v>
      </c>
      <c r="AC66" s="35">
        <v>44</v>
      </c>
      <c r="AD66" s="35">
        <v>317</v>
      </c>
      <c r="AE66" s="35">
        <v>417</v>
      </c>
      <c r="AF66" s="35">
        <v>481</v>
      </c>
      <c r="AG66" s="35">
        <v>287</v>
      </c>
      <c r="AH66" s="35">
        <v>318</v>
      </c>
      <c r="AI66" s="35">
        <v>68</v>
      </c>
      <c r="AJ66" s="35">
        <v>196</v>
      </c>
      <c r="AK66" s="35">
        <v>1</v>
      </c>
      <c r="AL66" s="35">
        <v>21</v>
      </c>
      <c r="AM66" s="35">
        <v>1027</v>
      </c>
      <c r="AN66" s="35">
        <v>151</v>
      </c>
      <c r="AO66" s="35">
        <v>29</v>
      </c>
      <c r="AP66" s="35">
        <v>175</v>
      </c>
      <c r="AQ66" s="35">
        <v>159</v>
      </c>
      <c r="AR66" s="35">
        <v>40</v>
      </c>
      <c r="AS66" s="35">
        <v>34</v>
      </c>
      <c r="AT66" s="35">
        <v>0</v>
      </c>
      <c r="AU66" s="35"/>
      <c r="AV66" s="35"/>
      <c r="AW66" s="35">
        <v>0</v>
      </c>
      <c r="AX66" s="73">
        <f t="shared" si="7"/>
        <v>28843</v>
      </c>
      <c r="AY66" s="37"/>
      <c r="AZ66" s="38">
        <v>32658</v>
      </c>
      <c r="BA66" s="74">
        <f t="shared" si="5"/>
        <v>4625</v>
      </c>
      <c r="BB66" s="37">
        <f t="shared" si="8"/>
        <v>4625</v>
      </c>
      <c r="BC66" s="72">
        <v>0</v>
      </c>
      <c r="BD66" s="36">
        <v>4625</v>
      </c>
      <c r="BE66" s="75">
        <v>0</v>
      </c>
      <c r="BF66" s="75">
        <v>0</v>
      </c>
      <c r="BG66" s="36">
        <v>34818</v>
      </c>
      <c r="BH66" s="76">
        <v>-8205</v>
      </c>
      <c r="BI66" s="54">
        <v>0</v>
      </c>
      <c r="BJ66" s="13"/>
      <c r="BK66" s="13"/>
      <c r="BL66" s="13"/>
      <c r="DI66" s="106"/>
      <c r="DJ66" s="106"/>
    </row>
    <row r="67" spans="1:114" s="15" customFormat="1" x14ac:dyDescent="0.3">
      <c r="A67" s="6" t="s">
        <v>79</v>
      </c>
      <c r="B67" s="10" t="s">
        <v>117</v>
      </c>
      <c r="C67" s="35">
        <f t="shared" si="6"/>
        <v>95216</v>
      </c>
      <c r="D67" s="107"/>
      <c r="E67" s="107"/>
      <c r="F67" s="107"/>
      <c r="G67" s="107"/>
      <c r="H67" s="107"/>
      <c r="I67" s="107"/>
      <c r="J67" s="107"/>
      <c r="K67" s="107"/>
      <c r="L67" s="37">
        <v>49</v>
      </c>
      <c r="M67" s="35">
        <v>16</v>
      </c>
      <c r="N67" s="35">
        <v>8</v>
      </c>
      <c r="O67" s="35">
        <v>4</v>
      </c>
      <c r="P67" s="35">
        <v>762</v>
      </c>
      <c r="Q67" s="35">
        <v>542</v>
      </c>
      <c r="R67" s="35">
        <v>665</v>
      </c>
      <c r="S67" s="35">
        <v>0</v>
      </c>
      <c r="T67" s="35">
        <v>8</v>
      </c>
      <c r="U67" s="35">
        <v>4763</v>
      </c>
      <c r="V67" s="35">
        <v>139</v>
      </c>
      <c r="W67" s="35">
        <v>1</v>
      </c>
      <c r="X67" s="35">
        <v>128</v>
      </c>
      <c r="Y67" s="35">
        <v>1533</v>
      </c>
      <c r="Z67" s="35">
        <v>468</v>
      </c>
      <c r="AA67" s="35">
        <v>2440</v>
      </c>
      <c r="AB67" s="35">
        <v>43</v>
      </c>
      <c r="AC67" s="35">
        <v>6147</v>
      </c>
      <c r="AD67" s="35">
        <v>408</v>
      </c>
      <c r="AE67" s="35">
        <v>366</v>
      </c>
      <c r="AF67" s="35">
        <v>2026</v>
      </c>
      <c r="AG67" s="35">
        <v>795</v>
      </c>
      <c r="AH67" s="35">
        <v>2535</v>
      </c>
      <c r="AI67" s="35">
        <v>160</v>
      </c>
      <c r="AJ67" s="35">
        <v>6474</v>
      </c>
      <c r="AK67" s="35">
        <v>129</v>
      </c>
      <c r="AL67" s="35">
        <v>482</v>
      </c>
      <c r="AM67" s="35">
        <v>3546</v>
      </c>
      <c r="AN67" s="35">
        <v>253</v>
      </c>
      <c r="AO67" s="35">
        <v>650</v>
      </c>
      <c r="AP67" s="35">
        <v>1403</v>
      </c>
      <c r="AQ67" s="35">
        <v>2089</v>
      </c>
      <c r="AR67" s="35">
        <v>180</v>
      </c>
      <c r="AS67" s="35">
        <v>603</v>
      </c>
      <c r="AT67" s="35">
        <v>0</v>
      </c>
      <c r="AU67" s="35"/>
      <c r="AV67" s="35"/>
      <c r="AW67" s="35">
        <v>0</v>
      </c>
      <c r="AX67" s="73">
        <f t="shared" si="7"/>
        <v>39815</v>
      </c>
      <c r="AY67" s="37"/>
      <c r="AZ67" s="38">
        <v>11905</v>
      </c>
      <c r="BA67" s="74">
        <f t="shared" si="5"/>
        <v>19132</v>
      </c>
      <c r="BB67" s="37">
        <f t="shared" si="8"/>
        <v>19132</v>
      </c>
      <c r="BC67" s="72">
        <v>0</v>
      </c>
      <c r="BD67" s="36">
        <v>19132</v>
      </c>
      <c r="BE67" s="75">
        <v>0</v>
      </c>
      <c r="BF67" s="75">
        <v>0</v>
      </c>
      <c r="BG67" s="36">
        <v>40068</v>
      </c>
      <c r="BH67" s="76">
        <v>-15704</v>
      </c>
      <c r="BI67" s="54">
        <v>0</v>
      </c>
      <c r="BJ67" s="13"/>
      <c r="BK67" s="13"/>
      <c r="BL67" s="13"/>
      <c r="DI67" s="106"/>
      <c r="DJ67" s="106"/>
    </row>
    <row r="68" spans="1:114" s="15" customFormat="1" x14ac:dyDescent="0.3">
      <c r="A68" s="6" t="s">
        <v>80</v>
      </c>
      <c r="B68" s="10" t="s">
        <v>118</v>
      </c>
      <c r="C68" s="35">
        <f t="shared" si="6"/>
        <v>50508</v>
      </c>
      <c r="D68" s="107"/>
      <c r="E68" s="107"/>
      <c r="F68" s="107"/>
      <c r="G68" s="107"/>
      <c r="H68" s="107"/>
      <c r="I68" s="107"/>
      <c r="J68" s="107"/>
      <c r="K68" s="107"/>
      <c r="L68" s="37">
        <v>34</v>
      </c>
      <c r="M68" s="35">
        <v>13</v>
      </c>
      <c r="N68" s="35">
        <v>12</v>
      </c>
      <c r="O68" s="35">
        <v>3</v>
      </c>
      <c r="P68" s="35">
        <v>29</v>
      </c>
      <c r="Q68" s="35">
        <v>247</v>
      </c>
      <c r="R68" s="35">
        <v>450</v>
      </c>
      <c r="S68" s="35">
        <v>1</v>
      </c>
      <c r="T68" s="35">
        <v>1562</v>
      </c>
      <c r="U68" s="35">
        <v>3337</v>
      </c>
      <c r="V68" s="35">
        <v>101</v>
      </c>
      <c r="W68" s="35">
        <v>6</v>
      </c>
      <c r="X68" s="35">
        <v>4</v>
      </c>
      <c r="Y68" s="35">
        <v>695</v>
      </c>
      <c r="Z68" s="35">
        <v>294</v>
      </c>
      <c r="AA68" s="35">
        <v>5</v>
      </c>
      <c r="AB68" s="35">
        <v>10</v>
      </c>
      <c r="AC68" s="35">
        <v>227</v>
      </c>
      <c r="AD68" s="35">
        <v>102</v>
      </c>
      <c r="AE68" s="35">
        <v>194</v>
      </c>
      <c r="AF68" s="35">
        <v>386</v>
      </c>
      <c r="AG68" s="35">
        <v>233</v>
      </c>
      <c r="AH68" s="35">
        <v>1633</v>
      </c>
      <c r="AI68" s="35">
        <v>1908</v>
      </c>
      <c r="AJ68" s="35">
        <v>1093</v>
      </c>
      <c r="AK68" s="35">
        <v>93</v>
      </c>
      <c r="AL68" s="35">
        <v>52</v>
      </c>
      <c r="AM68" s="35">
        <v>2596</v>
      </c>
      <c r="AN68" s="35">
        <v>137</v>
      </c>
      <c r="AO68" s="35">
        <v>828</v>
      </c>
      <c r="AP68" s="35">
        <v>1911</v>
      </c>
      <c r="AQ68" s="35">
        <v>1518</v>
      </c>
      <c r="AR68" s="35">
        <v>139</v>
      </c>
      <c r="AS68" s="35">
        <v>2223</v>
      </c>
      <c r="AT68" s="35">
        <v>0</v>
      </c>
      <c r="AU68" s="35"/>
      <c r="AV68" s="35"/>
      <c r="AW68" s="35">
        <v>0</v>
      </c>
      <c r="AX68" s="73">
        <f t="shared" si="7"/>
        <v>22076</v>
      </c>
      <c r="AY68" s="37"/>
      <c r="AZ68" s="38">
        <v>3750</v>
      </c>
      <c r="BA68" s="74">
        <f t="shared" si="5"/>
        <v>15120</v>
      </c>
      <c r="BB68" s="37">
        <f t="shared" si="8"/>
        <v>15120</v>
      </c>
      <c r="BC68" s="72">
        <v>0</v>
      </c>
      <c r="BD68" s="36">
        <v>15120</v>
      </c>
      <c r="BE68" s="75">
        <v>0</v>
      </c>
      <c r="BF68" s="75">
        <v>0</v>
      </c>
      <c r="BG68" s="36">
        <v>15543</v>
      </c>
      <c r="BH68" s="76">
        <v>-5981</v>
      </c>
      <c r="BI68" s="54">
        <v>0</v>
      </c>
      <c r="BJ68" s="13"/>
      <c r="BK68" s="13"/>
      <c r="BL68" s="13"/>
      <c r="DI68" s="106"/>
      <c r="DJ68" s="106"/>
    </row>
    <row r="69" spans="1:114" s="15" customFormat="1" x14ac:dyDescent="0.3">
      <c r="A69" s="6" t="s">
        <v>81</v>
      </c>
      <c r="B69" s="10" t="s">
        <v>119</v>
      </c>
      <c r="C69" s="35">
        <f t="shared" si="6"/>
        <v>46022</v>
      </c>
      <c r="D69" s="107"/>
      <c r="E69" s="107"/>
      <c r="F69" s="107"/>
      <c r="G69" s="107"/>
      <c r="H69" s="107"/>
      <c r="I69" s="107"/>
      <c r="J69" s="107"/>
      <c r="K69" s="107"/>
      <c r="L69" s="37">
        <v>69</v>
      </c>
      <c r="M69" s="35">
        <v>3</v>
      </c>
      <c r="N69" s="35">
        <v>10</v>
      </c>
      <c r="O69" s="35">
        <v>4</v>
      </c>
      <c r="P69" s="35">
        <v>105</v>
      </c>
      <c r="Q69" s="35">
        <v>830</v>
      </c>
      <c r="R69" s="35">
        <v>141</v>
      </c>
      <c r="S69" s="35">
        <v>0</v>
      </c>
      <c r="T69" s="35">
        <v>81</v>
      </c>
      <c r="U69" s="35">
        <v>776</v>
      </c>
      <c r="V69" s="35">
        <v>59</v>
      </c>
      <c r="W69" s="35">
        <v>1</v>
      </c>
      <c r="X69" s="35">
        <v>74</v>
      </c>
      <c r="Y69" s="35">
        <v>2805</v>
      </c>
      <c r="Z69" s="35">
        <v>230</v>
      </c>
      <c r="AA69" s="35">
        <v>29</v>
      </c>
      <c r="AB69" s="35">
        <v>10</v>
      </c>
      <c r="AC69" s="35">
        <v>161</v>
      </c>
      <c r="AD69" s="35">
        <v>3000</v>
      </c>
      <c r="AE69" s="35">
        <v>493</v>
      </c>
      <c r="AF69" s="35">
        <v>1433</v>
      </c>
      <c r="AG69" s="35">
        <v>1790</v>
      </c>
      <c r="AH69" s="35">
        <v>4257</v>
      </c>
      <c r="AI69" s="35">
        <v>205</v>
      </c>
      <c r="AJ69" s="35">
        <v>5660</v>
      </c>
      <c r="AK69" s="35">
        <v>103</v>
      </c>
      <c r="AL69" s="35">
        <v>247</v>
      </c>
      <c r="AM69" s="35">
        <v>4244</v>
      </c>
      <c r="AN69" s="35">
        <v>656</v>
      </c>
      <c r="AO69" s="35">
        <v>29</v>
      </c>
      <c r="AP69" s="35">
        <v>1224</v>
      </c>
      <c r="AQ69" s="35">
        <v>1022</v>
      </c>
      <c r="AR69" s="35">
        <v>176</v>
      </c>
      <c r="AS69" s="35">
        <v>46</v>
      </c>
      <c r="AT69" s="35">
        <v>0</v>
      </c>
      <c r="AU69" s="35"/>
      <c r="AV69" s="35"/>
      <c r="AW69" s="35">
        <v>0</v>
      </c>
      <c r="AX69" s="73">
        <f t="shared" si="7"/>
        <v>29973</v>
      </c>
      <c r="AY69" s="37"/>
      <c r="AZ69" s="38">
        <v>5</v>
      </c>
      <c r="BA69" s="74">
        <f t="shared" si="5"/>
        <v>2</v>
      </c>
      <c r="BB69" s="37">
        <f t="shared" si="8"/>
        <v>2</v>
      </c>
      <c r="BC69" s="72">
        <v>0</v>
      </c>
      <c r="BD69" s="36">
        <v>2</v>
      </c>
      <c r="BE69" s="75">
        <v>0</v>
      </c>
      <c r="BF69" s="75">
        <v>0</v>
      </c>
      <c r="BG69" s="36">
        <v>15942</v>
      </c>
      <c r="BH69" s="76">
        <v>100</v>
      </c>
      <c r="BI69" s="54">
        <v>0</v>
      </c>
      <c r="BJ69" s="13"/>
      <c r="BK69" s="13"/>
      <c r="BL69" s="13"/>
      <c r="DI69" s="106"/>
      <c r="DJ69" s="106"/>
    </row>
    <row r="70" spans="1:114" s="15" customFormat="1" x14ac:dyDescent="0.3">
      <c r="A70" s="6" t="s">
        <v>82</v>
      </c>
      <c r="B70" s="10" t="s">
        <v>120</v>
      </c>
      <c r="C70" s="35">
        <f t="shared" si="6"/>
        <v>106892</v>
      </c>
      <c r="D70" s="107"/>
      <c r="E70" s="107"/>
      <c r="F70" s="107"/>
      <c r="G70" s="107"/>
      <c r="H70" s="107"/>
      <c r="I70" s="107"/>
      <c r="J70" s="107"/>
      <c r="K70" s="107"/>
      <c r="L70" s="37">
        <v>77</v>
      </c>
      <c r="M70" s="35">
        <v>5</v>
      </c>
      <c r="N70" s="35">
        <v>180</v>
      </c>
      <c r="O70" s="35">
        <v>9</v>
      </c>
      <c r="P70" s="35">
        <v>1253</v>
      </c>
      <c r="Q70" s="35">
        <v>2234</v>
      </c>
      <c r="R70" s="35">
        <v>719</v>
      </c>
      <c r="S70" s="35">
        <v>0</v>
      </c>
      <c r="T70" s="35">
        <v>660</v>
      </c>
      <c r="U70" s="35">
        <v>1682</v>
      </c>
      <c r="V70" s="35">
        <v>205</v>
      </c>
      <c r="W70" s="35">
        <v>9</v>
      </c>
      <c r="X70" s="35">
        <v>904</v>
      </c>
      <c r="Y70" s="35">
        <v>3467</v>
      </c>
      <c r="Z70" s="35">
        <v>1175</v>
      </c>
      <c r="AA70" s="35">
        <v>343</v>
      </c>
      <c r="AB70" s="35">
        <v>94</v>
      </c>
      <c r="AC70" s="35">
        <v>502</v>
      </c>
      <c r="AD70" s="35">
        <v>15465</v>
      </c>
      <c r="AE70" s="35">
        <v>3207</v>
      </c>
      <c r="AF70" s="35">
        <v>460</v>
      </c>
      <c r="AG70" s="35">
        <v>3829</v>
      </c>
      <c r="AH70" s="35">
        <v>1203</v>
      </c>
      <c r="AI70" s="35">
        <v>1000</v>
      </c>
      <c r="AJ70" s="35">
        <v>1878</v>
      </c>
      <c r="AK70" s="35">
        <v>675</v>
      </c>
      <c r="AL70" s="35">
        <v>158</v>
      </c>
      <c r="AM70" s="35">
        <v>2565</v>
      </c>
      <c r="AN70" s="35">
        <v>287</v>
      </c>
      <c r="AO70" s="35">
        <v>1099</v>
      </c>
      <c r="AP70" s="35">
        <v>3083</v>
      </c>
      <c r="AQ70" s="35">
        <v>1404</v>
      </c>
      <c r="AR70" s="35">
        <v>155</v>
      </c>
      <c r="AS70" s="35">
        <v>2547</v>
      </c>
      <c r="AT70" s="35">
        <v>0</v>
      </c>
      <c r="AU70" s="35"/>
      <c r="AV70" s="35"/>
      <c r="AW70" s="35">
        <v>0</v>
      </c>
      <c r="AX70" s="73">
        <f t="shared" si="7"/>
        <v>52533</v>
      </c>
      <c r="AY70" s="37"/>
      <c r="AZ70" s="38">
        <v>31950</v>
      </c>
      <c r="BA70" s="74">
        <f t="shared" si="5"/>
        <v>22409</v>
      </c>
      <c r="BB70" s="37">
        <f t="shared" si="8"/>
        <v>22378</v>
      </c>
      <c r="BC70" s="72">
        <v>627</v>
      </c>
      <c r="BD70" s="36">
        <v>21751</v>
      </c>
      <c r="BE70" s="75">
        <v>0</v>
      </c>
      <c r="BF70" s="75">
        <v>31</v>
      </c>
      <c r="BG70" s="36">
        <v>0</v>
      </c>
      <c r="BH70" s="76">
        <v>0</v>
      </c>
      <c r="BI70" s="54">
        <v>0</v>
      </c>
      <c r="BJ70" s="13"/>
      <c r="BK70" s="13"/>
      <c r="BL70" s="13"/>
      <c r="DI70" s="106"/>
      <c r="DJ70" s="106"/>
    </row>
    <row r="71" spans="1:114" s="15" customFormat="1" x14ac:dyDescent="0.3">
      <c r="A71" s="6" t="s">
        <v>83</v>
      </c>
      <c r="B71" s="10" t="s">
        <v>121</v>
      </c>
      <c r="C71" s="35">
        <f t="shared" si="6"/>
        <v>62594</v>
      </c>
      <c r="D71" s="107"/>
      <c r="E71" s="107"/>
      <c r="F71" s="107"/>
      <c r="G71" s="107"/>
      <c r="H71" s="107"/>
      <c r="I71" s="107"/>
      <c r="J71" s="107"/>
      <c r="K71" s="107"/>
      <c r="L71" s="37">
        <v>38</v>
      </c>
      <c r="M71" s="35">
        <v>0</v>
      </c>
      <c r="N71" s="35">
        <v>3</v>
      </c>
      <c r="O71" s="35">
        <v>0</v>
      </c>
      <c r="P71" s="35">
        <v>6</v>
      </c>
      <c r="Q71" s="35">
        <v>277</v>
      </c>
      <c r="R71" s="35">
        <v>651</v>
      </c>
      <c r="S71" s="35">
        <v>0</v>
      </c>
      <c r="T71" s="35">
        <v>309</v>
      </c>
      <c r="U71" s="35">
        <v>93</v>
      </c>
      <c r="V71" s="35">
        <v>127</v>
      </c>
      <c r="W71" s="35">
        <v>29</v>
      </c>
      <c r="X71" s="35">
        <v>78</v>
      </c>
      <c r="Y71" s="35">
        <v>195</v>
      </c>
      <c r="Z71" s="35">
        <v>60</v>
      </c>
      <c r="AA71" s="35">
        <v>11</v>
      </c>
      <c r="AB71" s="35">
        <v>204</v>
      </c>
      <c r="AC71" s="35">
        <v>10</v>
      </c>
      <c r="AD71" s="35">
        <v>53</v>
      </c>
      <c r="AE71" s="35">
        <v>22</v>
      </c>
      <c r="AF71" s="35">
        <v>400</v>
      </c>
      <c r="AG71" s="35">
        <v>952</v>
      </c>
      <c r="AH71" s="35">
        <v>469</v>
      </c>
      <c r="AI71" s="35">
        <v>1344</v>
      </c>
      <c r="AJ71" s="35">
        <v>105</v>
      </c>
      <c r="AK71" s="35">
        <v>94</v>
      </c>
      <c r="AL71" s="35">
        <v>40</v>
      </c>
      <c r="AM71" s="35">
        <v>359</v>
      </c>
      <c r="AN71" s="35">
        <v>266</v>
      </c>
      <c r="AO71" s="35">
        <v>637</v>
      </c>
      <c r="AP71" s="35">
        <v>1904</v>
      </c>
      <c r="AQ71" s="35">
        <v>1230</v>
      </c>
      <c r="AR71" s="35">
        <v>3</v>
      </c>
      <c r="AS71" s="35">
        <v>4252</v>
      </c>
      <c r="AT71" s="35">
        <v>0</v>
      </c>
      <c r="AU71" s="35"/>
      <c r="AV71" s="35"/>
      <c r="AW71" s="35">
        <v>0</v>
      </c>
      <c r="AX71" s="73">
        <f t="shared" si="7"/>
        <v>14221</v>
      </c>
      <c r="AY71" s="37"/>
      <c r="AZ71" s="38">
        <v>0</v>
      </c>
      <c r="BA71" s="74">
        <f t="shared" si="5"/>
        <v>42887</v>
      </c>
      <c r="BB71" s="37">
        <f t="shared" si="8"/>
        <v>42885</v>
      </c>
      <c r="BC71" s="72">
        <v>22684</v>
      </c>
      <c r="BD71" s="36">
        <v>20201</v>
      </c>
      <c r="BE71" s="75">
        <v>0</v>
      </c>
      <c r="BF71" s="75">
        <v>2</v>
      </c>
      <c r="BG71" s="36">
        <v>0</v>
      </c>
      <c r="BH71" s="76">
        <v>5486</v>
      </c>
      <c r="BI71" s="54">
        <v>0</v>
      </c>
      <c r="BJ71" s="13"/>
      <c r="BK71" s="13"/>
      <c r="BL71" s="13"/>
      <c r="DI71" s="106"/>
      <c r="DJ71" s="106"/>
    </row>
    <row r="72" spans="1:114" s="15" customFormat="1" x14ac:dyDescent="0.3">
      <c r="A72" s="6" t="s">
        <v>84</v>
      </c>
      <c r="B72" s="10" t="s">
        <v>122</v>
      </c>
      <c r="C72" s="35">
        <f t="shared" si="6"/>
        <v>163710</v>
      </c>
      <c r="D72" s="107"/>
      <c r="E72" s="107"/>
      <c r="F72" s="107"/>
      <c r="G72" s="107"/>
      <c r="H72" s="107"/>
      <c r="I72" s="107"/>
      <c r="J72" s="107"/>
      <c r="K72" s="107"/>
      <c r="L72" s="37">
        <v>16</v>
      </c>
      <c r="M72" s="35">
        <v>6</v>
      </c>
      <c r="N72" s="35">
        <v>6</v>
      </c>
      <c r="O72" s="35">
        <v>0</v>
      </c>
      <c r="P72" s="35">
        <v>468</v>
      </c>
      <c r="Q72" s="35">
        <v>509</v>
      </c>
      <c r="R72" s="35">
        <v>450</v>
      </c>
      <c r="S72" s="35">
        <v>0</v>
      </c>
      <c r="T72" s="35">
        <v>8</v>
      </c>
      <c r="U72" s="35">
        <v>329</v>
      </c>
      <c r="V72" s="35">
        <v>25</v>
      </c>
      <c r="W72" s="35">
        <v>10</v>
      </c>
      <c r="X72" s="35">
        <v>103</v>
      </c>
      <c r="Y72" s="35">
        <v>318</v>
      </c>
      <c r="Z72" s="35">
        <v>288</v>
      </c>
      <c r="AA72" s="35">
        <v>0</v>
      </c>
      <c r="AB72" s="35">
        <v>5</v>
      </c>
      <c r="AC72" s="35">
        <v>28</v>
      </c>
      <c r="AD72" s="35">
        <v>81</v>
      </c>
      <c r="AE72" s="35">
        <v>510</v>
      </c>
      <c r="AF72" s="35">
        <v>749</v>
      </c>
      <c r="AG72" s="35">
        <v>2348</v>
      </c>
      <c r="AH72" s="35">
        <v>1430</v>
      </c>
      <c r="AI72" s="35">
        <v>109</v>
      </c>
      <c r="AJ72" s="35">
        <v>1582</v>
      </c>
      <c r="AK72" s="35">
        <v>608</v>
      </c>
      <c r="AL72" s="35">
        <v>1184</v>
      </c>
      <c r="AM72" s="35">
        <v>2125</v>
      </c>
      <c r="AN72" s="35">
        <v>239</v>
      </c>
      <c r="AO72" s="35">
        <v>230</v>
      </c>
      <c r="AP72" s="35">
        <v>700</v>
      </c>
      <c r="AQ72" s="35">
        <v>574</v>
      </c>
      <c r="AR72" s="35">
        <v>88</v>
      </c>
      <c r="AS72" s="35">
        <v>163</v>
      </c>
      <c r="AT72" s="35">
        <v>0</v>
      </c>
      <c r="AU72" s="35"/>
      <c r="AV72" s="35"/>
      <c r="AW72" s="35">
        <v>0</v>
      </c>
      <c r="AX72" s="73">
        <f t="shared" si="7"/>
        <v>15289</v>
      </c>
      <c r="AY72" s="37"/>
      <c r="AZ72" s="38">
        <v>621</v>
      </c>
      <c r="BA72" s="74">
        <f t="shared" si="5"/>
        <v>2181</v>
      </c>
      <c r="BB72" s="37">
        <f t="shared" si="8"/>
        <v>2181</v>
      </c>
      <c r="BC72" s="72">
        <v>0</v>
      </c>
      <c r="BD72" s="36">
        <v>2181</v>
      </c>
      <c r="BE72" s="75">
        <v>0</v>
      </c>
      <c r="BF72" s="75">
        <v>0</v>
      </c>
      <c r="BG72" s="36">
        <v>144565</v>
      </c>
      <c r="BH72" s="76">
        <v>1054</v>
      </c>
      <c r="BI72" s="54">
        <v>0</v>
      </c>
      <c r="BJ72" s="13"/>
      <c r="BK72" s="13"/>
      <c r="BL72" s="13"/>
      <c r="DI72" s="106"/>
      <c r="DJ72" s="106"/>
    </row>
    <row r="73" spans="1:114" s="15" customFormat="1" x14ac:dyDescent="0.3">
      <c r="A73" s="6" t="s">
        <v>85</v>
      </c>
      <c r="B73" s="10" t="s">
        <v>123</v>
      </c>
      <c r="C73" s="35">
        <f t="shared" si="6"/>
        <v>26066</v>
      </c>
      <c r="D73" s="107"/>
      <c r="E73" s="107"/>
      <c r="F73" s="107"/>
      <c r="G73" s="107"/>
      <c r="H73" s="107"/>
      <c r="I73" s="107"/>
      <c r="J73" s="107"/>
      <c r="K73" s="107"/>
      <c r="L73" s="37">
        <v>13</v>
      </c>
      <c r="M73" s="35">
        <v>1</v>
      </c>
      <c r="N73" s="35">
        <v>8</v>
      </c>
      <c r="O73" s="35">
        <v>10</v>
      </c>
      <c r="P73" s="35">
        <v>33</v>
      </c>
      <c r="Q73" s="35">
        <v>230</v>
      </c>
      <c r="R73" s="35">
        <v>59</v>
      </c>
      <c r="S73" s="35">
        <v>0</v>
      </c>
      <c r="T73" s="35">
        <v>0</v>
      </c>
      <c r="U73" s="35">
        <v>166</v>
      </c>
      <c r="V73" s="35">
        <v>18</v>
      </c>
      <c r="W73" s="35">
        <v>0</v>
      </c>
      <c r="X73" s="35">
        <v>37</v>
      </c>
      <c r="Y73" s="35">
        <v>822</v>
      </c>
      <c r="Z73" s="35">
        <v>64</v>
      </c>
      <c r="AA73" s="35">
        <v>4</v>
      </c>
      <c r="AB73" s="35">
        <v>4</v>
      </c>
      <c r="AC73" s="35">
        <v>45</v>
      </c>
      <c r="AD73" s="35">
        <v>877</v>
      </c>
      <c r="AE73" s="35">
        <v>142</v>
      </c>
      <c r="AF73" s="35">
        <v>303</v>
      </c>
      <c r="AG73" s="35">
        <v>595</v>
      </c>
      <c r="AH73" s="35">
        <v>8093</v>
      </c>
      <c r="AI73" s="35">
        <v>77</v>
      </c>
      <c r="AJ73" s="35">
        <v>1514</v>
      </c>
      <c r="AK73" s="35">
        <v>1692</v>
      </c>
      <c r="AL73" s="35">
        <v>489</v>
      </c>
      <c r="AM73" s="35">
        <v>1216</v>
      </c>
      <c r="AN73" s="35">
        <v>191</v>
      </c>
      <c r="AO73" s="35">
        <v>221</v>
      </c>
      <c r="AP73" s="35">
        <v>568</v>
      </c>
      <c r="AQ73" s="35">
        <v>310</v>
      </c>
      <c r="AR73" s="35">
        <v>67</v>
      </c>
      <c r="AS73" s="35">
        <v>86</v>
      </c>
      <c r="AT73" s="35">
        <v>0</v>
      </c>
      <c r="AU73" s="35"/>
      <c r="AV73" s="35"/>
      <c r="AW73" s="35">
        <v>0</v>
      </c>
      <c r="AX73" s="73">
        <f t="shared" si="7"/>
        <v>17955</v>
      </c>
      <c r="AY73" s="37"/>
      <c r="AZ73" s="38">
        <v>0</v>
      </c>
      <c r="BA73" s="74">
        <f t="shared" si="5"/>
        <v>8111</v>
      </c>
      <c r="BB73" s="37">
        <f t="shared" si="8"/>
        <v>8111</v>
      </c>
      <c r="BC73" s="72">
        <v>0</v>
      </c>
      <c r="BD73" s="36">
        <v>8111</v>
      </c>
      <c r="BE73" s="75">
        <v>0</v>
      </c>
      <c r="BF73" s="75">
        <v>0</v>
      </c>
      <c r="BG73" s="36">
        <v>0</v>
      </c>
      <c r="BH73" s="76">
        <v>0</v>
      </c>
      <c r="BI73" s="54">
        <v>0</v>
      </c>
      <c r="BJ73" s="13"/>
      <c r="BK73" s="13"/>
      <c r="BL73" s="13"/>
      <c r="DI73" s="106"/>
      <c r="DJ73" s="106"/>
    </row>
    <row r="74" spans="1:114" s="15" customFormat="1" x14ac:dyDescent="0.3">
      <c r="A74" s="6" t="s">
        <v>86</v>
      </c>
      <c r="B74" s="10" t="s">
        <v>124</v>
      </c>
      <c r="C74" s="35">
        <f t="shared" si="6"/>
        <v>254362</v>
      </c>
      <c r="D74" s="107"/>
      <c r="E74" s="107"/>
      <c r="F74" s="107"/>
      <c r="G74" s="107"/>
      <c r="H74" s="107"/>
      <c r="I74" s="107"/>
      <c r="J74" s="107"/>
      <c r="K74" s="107"/>
      <c r="L74" s="37">
        <v>914</v>
      </c>
      <c r="M74" s="35">
        <v>259</v>
      </c>
      <c r="N74" s="35">
        <v>1097</v>
      </c>
      <c r="O74" s="35">
        <v>19</v>
      </c>
      <c r="P74" s="35">
        <v>756</v>
      </c>
      <c r="Q74" s="35">
        <v>4784</v>
      </c>
      <c r="R74" s="35">
        <v>2990</v>
      </c>
      <c r="S74" s="35">
        <v>0</v>
      </c>
      <c r="T74" s="35">
        <v>467</v>
      </c>
      <c r="U74" s="35">
        <v>1699</v>
      </c>
      <c r="V74" s="35">
        <v>2291</v>
      </c>
      <c r="W74" s="35">
        <v>48</v>
      </c>
      <c r="X74" s="35">
        <v>3247</v>
      </c>
      <c r="Y74" s="35">
        <v>13917</v>
      </c>
      <c r="Z74" s="35">
        <v>10229</v>
      </c>
      <c r="AA74" s="35">
        <v>560</v>
      </c>
      <c r="AB74" s="35">
        <v>1229</v>
      </c>
      <c r="AC74" s="35">
        <v>490</v>
      </c>
      <c r="AD74" s="35">
        <v>506</v>
      </c>
      <c r="AE74" s="35">
        <v>455</v>
      </c>
      <c r="AF74" s="35">
        <v>3256</v>
      </c>
      <c r="AG74" s="35">
        <v>39361</v>
      </c>
      <c r="AH74" s="35">
        <v>4968</v>
      </c>
      <c r="AI74" s="35">
        <v>490</v>
      </c>
      <c r="AJ74" s="35">
        <v>2847</v>
      </c>
      <c r="AK74" s="35">
        <v>1687</v>
      </c>
      <c r="AL74" s="35">
        <v>398</v>
      </c>
      <c r="AM74" s="35">
        <v>10688</v>
      </c>
      <c r="AN74" s="35">
        <v>1336</v>
      </c>
      <c r="AO74" s="35">
        <v>1695</v>
      </c>
      <c r="AP74" s="35">
        <v>3153</v>
      </c>
      <c r="AQ74" s="35">
        <v>531</v>
      </c>
      <c r="AR74" s="35">
        <v>233</v>
      </c>
      <c r="AS74" s="35">
        <v>2995</v>
      </c>
      <c r="AT74" s="35">
        <v>0</v>
      </c>
      <c r="AU74" s="35"/>
      <c r="AV74" s="35"/>
      <c r="AW74" s="35">
        <v>0</v>
      </c>
      <c r="AX74" s="73">
        <f t="shared" si="7"/>
        <v>119595</v>
      </c>
      <c r="AY74" s="37"/>
      <c r="AZ74" s="38">
        <v>51302</v>
      </c>
      <c r="BA74" s="74">
        <f t="shared" si="5"/>
        <v>83465</v>
      </c>
      <c r="BB74" s="37">
        <f t="shared" si="8"/>
        <v>83465</v>
      </c>
      <c r="BC74" s="72">
        <v>0</v>
      </c>
      <c r="BD74" s="36">
        <f>70391+13074</f>
        <v>83465</v>
      </c>
      <c r="BE74" s="75">
        <v>0</v>
      </c>
      <c r="BF74" s="75">
        <v>0</v>
      </c>
      <c r="BG74" s="36">
        <v>0</v>
      </c>
      <c r="BH74" s="76">
        <v>0</v>
      </c>
      <c r="BI74" s="54">
        <v>0</v>
      </c>
      <c r="BJ74" s="13"/>
      <c r="BK74" s="13"/>
      <c r="BL74" s="13"/>
      <c r="DI74" s="106"/>
      <c r="DJ74" s="106"/>
    </row>
    <row r="75" spans="1:114" s="15" customFormat="1" x14ac:dyDescent="0.3">
      <c r="A75" s="6" t="s">
        <v>87</v>
      </c>
      <c r="B75" s="10" t="s">
        <v>125</v>
      </c>
      <c r="C75" s="35">
        <f t="shared" si="6"/>
        <v>255576</v>
      </c>
      <c r="D75" s="107"/>
      <c r="E75" s="107"/>
      <c r="F75" s="107"/>
      <c r="G75" s="107"/>
      <c r="H75" s="107"/>
      <c r="I75" s="107"/>
      <c r="J75" s="107"/>
      <c r="K75" s="107"/>
      <c r="L75" s="37">
        <v>1141</v>
      </c>
      <c r="M75" s="35">
        <v>1</v>
      </c>
      <c r="N75" s="35">
        <v>32</v>
      </c>
      <c r="O75" s="35">
        <v>2</v>
      </c>
      <c r="P75" s="35">
        <v>349</v>
      </c>
      <c r="Q75" s="35">
        <v>348</v>
      </c>
      <c r="R75" s="35">
        <v>50</v>
      </c>
      <c r="S75" s="35">
        <v>0</v>
      </c>
      <c r="T75" s="35">
        <v>468</v>
      </c>
      <c r="U75" s="35">
        <v>41</v>
      </c>
      <c r="V75" s="35">
        <v>7</v>
      </c>
      <c r="W75" s="35">
        <v>2</v>
      </c>
      <c r="X75" s="35">
        <v>8</v>
      </c>
      <c r="Y75" s="35">
        <v>31</v>
      </c>
      <c r="Z75" s="35">
        <v>97</v>
      </c>
      <c r="AA75" s="35">
        <v>1</v>
      </c>
      <c r="AB75" s="35">
        <v>9</v>
      </c>
      <c r="AC75" s="35">
        <v>100</v>
      </c>
      <c r="AD75" s="35">
        <v>347</v>
      </c>
      <c r="AE75" s="35">
        <v>446</v>
      </c>
      <c r="AF75" s="35">
        <v>462</v>
      </c>
      <c r="AG75" s="35">
        <v>1591</v>
      </c>
      <c r="AH75" s="35">
        <v>1178</v>
      </c>
      <c r="AI75" s="35">
        <v>39</v>
      </c>
      <c r="AJ75" s="35">
        <v>655</v>
      </c>
      <c r="AK75" s="35">
        <v>349</v>
      </c>
      <c r="AL75" s="35">
        <v>279</v>
      </c>
      <c r="AM75" s="35">
        <v>6104</v>
      </c>
      <c r="AN75" s="35">
        <v>742</v>
      </c>
      <c r="AO75" s="35">
        <v>1860</v>
      </c>
      <c r="AP75" s="35">
        <v>3268</v>
      </c>
      <c r="AQ75" s="35">
        <v>282</v>
      </c>
      <c r="AR75" s="35">
        <v>303</v>
      </c>
      <c r="AS75" s="35">
        <v>179</v>
      </c>
      <c r="AT75" s="35">
        <v>0</v>
      </c>
      <c r="AU75" s="35"/>
      <c r="AV75" s="35"/>
      <c r="AW75" s="35">
        <v>0</v>
      </c>
      <c r="AX75" s="73">
        <f t="shared" si="7"/>
        <v>20771</v>
      </c>
      <c r="AY75" s="37"/>
      <c r="AZ75" s="38">
        <v>734</v>
      </c>
      <c r="BA75" s="74">
        <f t="shared" si="5"/>
        <v>234071</v>
      </c>
      <c r="BB75" s="37">
        <f t="shared" si="8"/>
        <v>234071</v>
      </c>
      <c r="BC75" s="72">
        <v>0</v>
      </c>
      <c r="BD75" s="36">
        <v>234071</v>
      </c>
      <c r="BE75" s="75">
        <v>0</v>
      </c>
      <c r="BF75" s="75">
        <v>0</v>
      </c>
      <c r="BG75" s="36">
        <v>0</v>
      </c>
      <c r="BH75" s="76">
        <v>0</v>
      </c>
      <c r="BI75" s="54">
        <v>0</v>
      </c>
      <c r="BJ75" s="13"/>
      <c r="BK75" s="13"/>
      <c r="BL75" s="13"/>
      <c r="DI75" s="106"/>
      <c r="DJ75" s="106"/>
    </row>
    <row r="76" spans="1:114" s="15" customFormat="1" x14ac:dyDescent="0.3">
      <c r="A76" s="6" t="s">
        <v>88</v>
      </c>
      <c r="B76" s="10" t="s">
        <v>126</v>
      </c>
      <c r="C76" s="35">
        <f t="shared" si="6"/>
        <v>195333</v>
      </c>
      <c r="D76" s="107"/>
      <c r="E76" s="107"/>
      <c r="F76" s="107"/>
      <c r="G76" s="107"/>
      <c r="H76" s="107"/>
      <c r="I76" s="107"/>
      <c r="J76" s="107"/>
      <c r="K76" s="107"/>
      <c r="L76" s="37">
        <v>153</v>
      </c>
      <c r="M76" s="35">
        <v>25</v>
      </c>
      <c r="N76" s="35">
        <v>258</v>
      </c>
      <c r="O76" s="35">
        <v>4</v>
      </c>
      <c r="P76" s="35">
        <v>165</v>
      </c>
      <c r="Q76" s="35">
        <v>697</v>
      </c>
      <c r="R76" s="35">
        <v>139</v>
      </c>
      <c r="S76" s="35">
        <v>8</v>
      </c>
      <c r="T76" s="35">
        <v>673</v>
      </c>
      <c r="U76" s="35">
        <v>673</v>
      </c>
      <c r="V76" s="35">
        <v>115</v>
      </c>
      <c r="W76" s="35">
        <v>4</v>
      </c>
      <c r="X76" s="35">
        <v>47</v>
      </c>
      <c r="Y76" s="35">
        <v>325</v>
      </c>
      <c r="Z76" s="35">
        <v>165</v>
      </c>
      <c r="AA76" s="35">
        <v>244</v>
      </c>
      <c r="AB76" s="35">
        <v>60</v>
      </c>
      <c r="AC76" s="35">
        <v>291</v>
      </c>
      <c r="AD76" s="35">
        <v>492</v>
      </c>
      <c r="AE76" s="35">
        <v>309</v>
      </c>
      <c r="AF76" s="35">
        <v>915</v>
      </c>
      <c r="AG76" s="35">
        <v>10211</v>
      </c>
      <c r="AH76" s="35">
        <v>2495</v>
      </c>
      <c r="AI76" s="35">
        <v>1949</v>
      </c>
      <c r="AJ76" s="35">
        <v>6354</v>
      </c>
      <c r="AK76" s="35">
        <v>1753</v>
      </c>
      <c r="AL76" s="35">
        <v>256</v>
      </c>
      <c r="AM76" s="35">
        <v>17757</v>
      </c>
      <c r="AN76" s="35">
        <v>1720</v>
      </c>
      <c r="AO76" s="35">
        <v>3435</v>
      </c>
      <c r="AP76" s="35">
        <v>2651</v>
      </c>
      <c r="AQ76" s="35">
        <v>1505</v>
      </c>
      <c r="AR76" s="35">
        <v>362</v>
      </c>
      <c r="AS76" s="35">
        <v>3821</v>
      </c>
      <c r="AT76" s="35">
        <v>0</v>
      </c>
      <c r="AU76" s="35"/>
      <c r="AV76" s="35"/>
      <c r="AW76" s="35">
        <v>0</v>
      </c>
      <c r="AX76" s="73">
        <f t="shared" si="7"/>
        <v>60031</v>
      </c>
      <c r="AY76" s="37"/>
      <c r="AZ76" s="38">
        <v>6327</v>
      </c>
      <c r="BA76" s="74">
        <f t="shared" si="5"/>
        <v>95137</v>
      </c>
      <c r="BB76" s="37">
        <f t="shared" si="8"/>
        <v>95137</v>
      </c>
      <c r="BC76" s="72">
        <v>0</v>
      </c>
      <c r="BD76" s="36">
        <v>95137</v>
      </c>
      <c r="BE76" s="75">
        <v>0</v>
      </c>
      <c r="BF76" s="75">
        <v>0</v>
      </c>
      <c r="BG76" s="36">
        <v>34110</v>
      </c>
      <c r="BH76" s="76">
        <v>-272</v>
      </c>
      <c r="BI76" s="54">
        <v>0</v>
      </c>
      <c r="BJ76" s="13"/>
      <c r="BK76" s="13"/>
      <c r="BL76" s="13"/>
      <c r="DI76" s="106"/>
      <c r="DJ76" s="106"/>
    </row>
    <row r="77" spans="1:114" s="15" customFormat="1" x14ac:dyDescent="0.3">
      <c r="A77" s="6" t="s">
        <v>89</v>
      </c>
      <c r="B77" s="10" t="s">
        <v>127</v>
      </c>
      <c r="C77" s="35">
        <f t="shared" si="6"/>
        <v>71539</v>
      </c>
      <c r="D77" s="107"/>
      <c r="E77" s="107"/>
      <c r="F77" s="107"/>
      <c r="G77" s="107"/>
      <c r="H77" s="107"/>
      <c r="I77" s="107"/>
      <c r="J77" s="107"/>
      <c r="K77" s="107"/>
      <c r="L77" s="37">
        <v>151</v>
      </c>
      <c r="M77" s="35">
        <v>423</v>
      </c>
      <c r="N77" s="35">
        <v>51</v>
      </c>
      <c r="O77" s="35">
        <v>13</v>
      </c>
      <c r="P77" s="35">
        <v>188</v>
      </c>
      <c r="Q77" s="35">
        <v>921</v>
      </c>
      <c r="R77" s="35">
        <v>474</v>
      </c>
      <c r="S77" s="35">
        <v>0</v>
      </c>
      <c r="T77" s="35">
        <v>48</v>
      </c>
      <c r="U77" s="35">
        <v>395</v>
      </c>
      <c r="V77" s="35">
        <v>100</v>
      </c>
      <c r="W77" s="35">
        <v>67</v>
      </c>
      <c r="X77" s="35">
        <v>395</v>
      </c>
      <c r="Y77" s="35">
        <v>460</v>
      </c>
      <c r="Z77" s="35">
        <v>1373</v>
      </c>
      <c r="AA77" s="35">
        <v>4</v>
      </c>
      <c r="AB77" s="35">
        <v>599</v>
      </c>
      <c r="AC77" s="35">
        <v>221</v>
      </c>
      <c r="AD77" s="35">
        <v>2394</v>
      </c>
      <c r="AE77" s="35">
        <v>446</v>
      </c>
      <c r="AF77" s="35">
        <v>1602</v>
      </c>
      <c r="AG77" s="35">
        <v>11280</v>
      </c>
      <c r="AH77" s="35">
        <v>9819</v>
      </c>
      <c r="AI77" s="35">
        <v>631</v>
      </c>
      <c r="AJ77" s="35">
        <v>1362</v>
      </c>
      <c r="AK77" s="35">
        <v>4525</v>
      </c>
      <c r="AL77" s="35">
        <v>290</v>
      </c>
      <c r="AM77" s="35">
        <v>3013</v>
      </c>
      <c r="AN77" s="35">
        <v>913</v>
      </c>
      <c r="AO77" s="35">
        <v>183</v>
      </c>
      <c r="AP77" s="35">
        <v>781</v>
      </c>
      <c r="AQ77" s="35">
        <v>289</v>
      </c>
      <c r="AR77" s="35">
        <v>234</v>
      </c>
      <c r="AS77" s="35">
        <v>360</v>
      </c>
      <c r="AT77" s="35">
        <v>0</v>
      </c>
      <c r="AU77" s="35"/>
      <c r="AV77" s="35"/>
      <c r="AW77" s="35">
        <v>0</v>
      </c>
      <c r="AX77" s="73">
        <f t="shared" si="7"/>
        <v>44005</v>
      </c>
      <c r="AY77" s="37"/>
      <c r="AZ77" s="38">
        <v>12636</v>
      </c>
      <c r="BA77" s="74">
        <f t="shared" si="5"/>
        <v>14898</v>
      </c>
      <c r="BB77" s="37">
        <f t="shared" si="8"/>
        <v>8871</v>
      </c>
      <c r="BC77" s="72">
        <v>0</v>
      </c>
      <c r="BD77" s="36">
        <v>8871</v>
      </c>
      <c r="BE77" s="75">
        <v>6027</v>
      </c>
      <c r="BF77" s="75">
        <v>0</v>
      </c>
      <c r="BG77" s="36">
        <v>0</v>
      </c>
      <c r="BH77" s="76">
        <v>0</v>
      </c>
      <c r="BI77" s="54">
        <v>0</v>
      </c>
      <c r="BJ77" s="13"/>
      <c r="BK77" s="13"/>
      <c r="BL77" s="13"/>
      <c r="DI77" s="106"/>
      <c r="DJ77" s="106"/>
    </row>
    <row r="78" spans="1:114" s="15" customFormat="1" x14ac:dyDescent="0.3">
      <c r="A78" s="6" t="s">
        <v>90</v>
      </c>
      <c r="B78" s="10" t="s">
        <v>128</v>
      </c>
      <c r="C78" s="35">
        <f t="shared" si="6"/>
        <v>144134</v>
      </c>
      <c r="D78" s="107"/>
      <c r="E78" s="107"/>
      <c r="F78" s="107"/>
      <c r="G78" s="107"/>
      <c r="H78" s="107"/>
      <c r="I78" s="107"/>
      <c r="J78" s="107"/>
      <c r="K78" s="107"/>
      <c r="L78" s="37">
        <v>5455</v>
      </c>
      <c r="M78" s="35">
        <v>4</v>
      </c>
      <c r="N78" s="35">
        <v>0</v>
      </c>
      <c r="O78" s="35">
        <v>3</v>
      </c>
      <c r="P78" s="35">
        <v>90</v>
      </c>
      <c r="Q78" s="35">
        <v>1934</v>
      </c>
      <c r="R78" s="35">
        <v>214</v>
      </c>
      <c r="S78" s="35">
        <v>0</v>
      </c>
      <c r="T78" s="35">
        <v>231</v>
      </c>
      <c r="U78" s="35">
        <v>273</v>
      </c>
      <c r="V78" s="35">
        <v>21</v>
      </c>
      <c r="W78" s="35">
        <v>103</v>
      </c>
      <c r="X78" s="35">
        <v>23</v>
      </c>
      <c r="Y78" s="35">
        <v>62</v>
      </c>
      <c r="Z78" s="35">
        <v>132</v>
      </c>
      <c r="AA78" s="35">
        <v>5</v>
      </c>
      <c r="AB78" s="35">
        <v>50</v>
      </c>
      <c r="AC78" s="35">
        <v>517</v>
      </c>
      <c r="AD78" s="35">
        <v>41</v>
      </c>
      <c r="AE78" s="35">
        <v>112</v>
      </c>
      <c r="AF78" s="35">
        <v>698</v>
      </c>
      <c r="AG78" s="35">
        <v>6167</v>
      </c>
      <c r="AH78" s="35">
        <v>9098</v>
      </c>
      <c r="AI78" s="35">
        <v>666</v>
      </c>
      <c r="AJ78" s="35">
        <v>3448</v>
      </c>
      <c r="AK78" s="35">
        <v>335</v>
      </c>
      <c r="AL78" s="35">
        <v>2229</v>
      </c>
      <c r="AM78" s="35">
        <v>5910</v>
      </c>
      <c r="AN78" s="35">
        <v>849</v>
      </c>
      <c r="AO78" s="35">
        <v>571</v>
      </c>
      <c r="AP78" s="35">
        <v>649</v>
      </c>
      <c r="AQ78" s="35">
        <v>1052</v>
      </c>
      <c r="AR78" s="35">
        <v>150</v>
      </c>
      <c r="AS78" s="35">
        <v>323</v>
      </c>
      <c r="AT78" s="35">
        <v>0</v>
      </c>
      <c r="AU78" s="35"/>
      <c r="AV78" s="35"/>
      <c r="AW78" s="35">
        <v>0</v>
      </c>
      <c r="AX78" s="73">
        <f t="shared" si="7"/>
        <v>41415</v>
      </c>
      <c r="AY78" s="37"/>
      <c r="AZ78" s="38">
        <v>0</v>
      </c>
      <c r="BA78" s="74">
        <f t="shared" si="5"/>
        <v>102719</v>
      </c>
      <c r="BB78" s="37">
        <f t="shared" si="8"/>
        <v>102719</v>
      </c>
      <c r="BC78" s="72">
        <v>72354</v>
      </c>
      <c r="BD78" s="36">
        <v>30365</v>
      </c>
      <c r="BE78" s="75">
        <v>0</v>
      </c>
      <c r="BF78" s="75">
        <v>0</v>
      </c>
      <c r="BG78" s="36">
        <v>0</v>
      </c>
      <c r="BH78" s="76">
        <v>0</v>
      </c>
      <c r="BI78" s="54">
        <v>0</v>
      </c>
      <c r="BJ78" s="13"/>
      <c r="BK78" s="13"/>
      <c r="BL78" s="13"/>
      <c r="DI78" s="106"/>
      <c r="DJ78" s="106"/>
    </row>
    <row r="79" spans="1:114" s="15" customFormat="1" x14ac:dyDescent="0.3">
      <c r="A79" s="6" t="s">
        <v>91</v>
      </c>
      <c r="B79" s="10" t="s">
        <v>129</v>
      </c>
      <c r="C79" s="35">
        <f t="shared" si="6"/>
        <v>289327</v>
      </c>
      <c r="D79" s="107"/>
      <c r="E79" s="107"/>
      <c r="F79" s="107"/>
      <c r="G79" s="107"/>
      <c r="H79" s="107"/>
      <c r="I79" s="107"/>
      <c r="J79" s="107"/>
      <c r="K79" s="107"/>
      <c r="L79" s="37">
        <v>399</v>
      </c>
      <c r="M79" s="35">
        <v>1354</v>
      </c>
      <c r="N79" s="35">
        <v>241</v>
      </c>
      <c r="O79" s="35">
        <v>50</v>
      </c>
      <c r="P79" s="35">
        <v>4054</v>
      </c>
      <c r="Q79" s="35">
        <v>9721</v>
      </c>
      <c r="R79" s="35">
        <v>5549</v>
      </c>
      <c r="S79" s="35">
        <v>0</v>
      </c>
      <c r="T79" s="35">
        <v>410</v>
      </c>
      <c r="U79" s="35">
        <v>4780</v>
      </c>
      <c r="V79" s="35">
        <v>1112</v>
      </c>
      <c r="W79" s="35">
        <v>55</v>
      </c>
      <c r="X79" s="35">
        <v>725</v>
      </c>
      <c r="Y79" s="35">
        <v>1278</v>
      </c>
      <c r="Z79" s="35">
        <v>4988</v>
      </c>
      <c r="AA79" s="35">
        <v>23</v>
      </c>
      <c r="AB79" s="35">
        <v>1344</v>
      </c>
      <c r="AC79" s="35">
        <v>6835</v>
      </c>
      <c r="AD79" s="35">
        <v>4207</v>
      </c>
      <c r="AE79" s="35">
        <v>5026</v>
      </c>
      <c r="AF79" s="35">
        <v>11701</v>
      </c>
      <c r="AG79" s="35">
        <v>13519</v>
      </c>
      <c r="AH79" s="35">
        <v>29393</v>
      </c>
      <c r="AI79" s="35">
        <v>2410</v>
      </c>
      <c r="AJ79" s="35">
        <v>29669</v>
      </c>
      <c r="AK79" s="35">
        <v>11298</v>
      </c>
      <c r="AL79" s="35">
        <v>1972</v>
      </c>
      <c r="AM79" s="35">
        <v>75398</v>
      </c>
      <c r="AN79" s="35">
        <v>16992</v>
      </c>
      <c r="AO79" s="35">
        <v>1263</v>
      </c>
      <c r="AP79" s="35">
        <v>9988</v>
      </c>
      <c r="AQ79" s="35">
        <v>10680</v>
      </c>
      <c r="AR79" s="35">
        <v>2574</v>
      </c>
      <c r="AS79" s="35">
        <v>5331</v>
      </c>
      <c r="AT79" s="35">
        <v>0</v>
      </c>
      <c r="AU79" s="35"/>
      <c r="AV79" s="35"/>
      <c r="AW79" s="35">
        <v>0</v>
      </c>
      <c r="AX79" s="73">
        <f t="shared" si="7"/>
        <v>274339</v>
      </c>
      <c r="AY79" s="37"/>
      <c r="AZ79" s="38">
        <v>12986</v>
      </c>
      <c r="BA79" s="74">
        <f t="shared" si="5"/>
        <v>1393</v>
      </c>
      <c r="BB79" s="37">
        <f t="shared" si="8"/>
        <v>1335</v>
      </c>
      <c r="BC79" s="72">
        <v>36</v>
      </c>
      <c r="BD79" s="36">
        <v>1299</v>
      </c>
      <c r="BE79" s="75">
        <v>0</v>
      </c>
      <c r="BF79" s="75">
        <v>58</v>
      </c>
      <c r="BG79" s="36">
        <v>609</v>
      </c>
      <c r="BH79" s="76">
        <v>0</v>
      </c>
      <c r="BI79" s="54">
        <v>0</v>
      </c>
      <c r="BJ79" s="13"/>
      <c r="BK79" s="13"/>
      <c r="BL79" s="13"/>
      <c r="DI79" s="106"/>
      <c r="DJ79" s="106"/>
    </row>
    <row r="80" spans="1:114" s="15" customFormat="1" x14ac:dyDescent="0.3">
      <c r="A80" s="6" t="s">
        <v>92</v>
      </c>
      <c r="B80" s="10" t="s">
        <v>130</v>
      </c>
      <c r="C80" s="35">
        <f t="shared" si="6"/>
        <v>96528</v>
      </c>
      <c r="D80" s="107"/>
      <c r="E80" s="107"/>
      <c r="F80" s="107"/>
      <c r="G80" s="107"/>
      <c r="H80" s="107"/>
      <c r="I80" s="107"/>
      <c r="J80" s="107"/>
      <c r="K80" s="107"/>
      <c r="L80" s="37">
        <v>323</v>
      </c>
      <c r="M80" s="35">
        <v>6</v>
      </c>
      <c r="N80" s="35">
        <v>856</v>
      </c>
      <c r="O80" s="35">
        <v>48</v>
      </c>
      <c r="P80" s="35">
        <v>951</v>
      </c>
      <c r="Q80" s="35">
        <v>1100</v>
      </c>
      <c r="R80" s="35">
        <v>438</v>
      </c>
      <c r="S80" s="35">
        <v>0</v>
      </c>
      <c r="T80" s="35">
        <v>48</v>
      </c>
      <c r="U80" s="35">
        <v>716</v>
      </c>
      <c r="V80" s="35">
        <v>199</v>
      </c>
      <c r="W80" s="35">
        <v>18</v>
      </c>
      <c r="X80" s="35">
        <v>118</v>
      </c>
      <c r="Y80" s="35">
        <v>5017</v>
      </c>
      <c r="Z80" s="35">
        <v>667</v>
      </c>
      <c r="AA80" s="35">
        <v>1</v>
      </c>
      <c r="AB80" s="35">
        <v>507</v>
      </c>
      <c r="AC80" s="35">
        <v>280</v>
      </c>
      <c r="AD80" s="35">
        <v>2729</v>
      </c>
      <c r="AE80" s="35">
        <v>762</v>
      </c>
      <c r="AF80" s="35">
        <v>11089</v>
      </c>
      <c r="AG80" s="35">
        <v>3871</v>
      </c>
      <c r="AH80" s="35">
        <v>10529</v>
      </c>
      <c r="AI80" s="35">
        <v>578</v>
      </c>
      <c r="AJ80" s="35">
        <v>5195</v>
      </c>
      <c r="AK80" s="35">
        <v>3201</v>
      </c>
      <c r="AL80" s="35">
        <v>684</v>
      </c>
      <c r="AM80" s="35">
        <v>22581</v>
      </c>
      <c r="AN80" s="35">
        <v>2348</v>
      </c>
      <c r="AO80" s="35">
        <v>1957</v>
      </c>
      <c r="AP80" s="35">
        <v>5719</v>
      </c>
      <c r="AQ80" s="35">
        <v>2459</v>
      </c>
      <c r="AR80" s="35">
        <v>1163</v>
      </c>
      <c r="AS80" s="35">
        <v>378</v>
      </c>
      <c r="AT80" s="35">
        <v>0</v>
      </c>
      <c r="AU80" s="35"/>
      <c r="AV80" s="35"/>
      <c r="AW80" s="35">
        <v>0</v>
      </c>
      <c r="AX80" s="73">
        <f t="shared" si="7"/>
        <v>86536</v>
      </c>
      <c r="AY80" s="37"/>
      <c r="AZ80" s="38">
        <v>1508</v>
      </c>
      <c r="BA80" s="74">
        <f t="shared" si="5"/>
        <v>8472</v>
      </c>
      <c r="BB80" s="37">
        <f t="shared" si="8"/>
        <v>8107</v>
      </c>
      <c r="BC80" s="72">
        <v>0</v>
      </c>
      <c r="BD80" s="36">
        <v>8107</v>
      </c>
      <c r="BE80" s="75">
        <v>365</v>
      </c>
      <c r="BF80" s="75">
        <v>0</v>
      </c>
      <c r="BG80" s="36">
        <v>12</v>
      </c>
      <c r="BH80" s="76">
        <v>0</v>
      </c>
      <c r="BI80" s="54">
        <v>0</v>
      </c>
      <c r="BJ80" s="13"/>
      <c r="BK80" s="13"/>
      <c r="BL80" s="13"/>
      <c r="DI80" s="106"/>
      <c r="DJ80" s="106"/>
    </row>
    <row r="81" spans="1:114" s="15" customFormat="1" x14ac:dyDescent="0.3">
      <c r="A81" s="6" t="s">
        <v>93</v>
      </c>
      <c r="B81" s="10" t="s">
        <v>131</v>
      </c>
      <c r="C81" s="35">
        <f t="shared" si="6"/>
        <v>76385</v>
      </c>
      <c r="D81" s="107"/>
      <c r="E81" s="107"/>
      <c r="F81" s="107"/>
      <c r="G81" s="107"/>
      <c r="H81" s="107"/>
      <c r="I81" s="107"/>
      <c r="J81" s="107"/>
      <c r="K81" s="107"/>
      <c r="L81" s="37">
        <v>0</v>
      </c>
      <c r="M81" s="35">
        <v>0</v>
      </c>
      <c r="N81" s="35">
        <v>0</v>
      </c>
      <c r="O81" s="35">
        <v>0</v>
      </c>
      <c r="P81" s="35">
        <v>0</v>
      </c>
      <c r="Q81" s="35">
        <v>0</v>
      </c>
      <c r="R81" s="35">
        <v>0</v>
      </c>
      <c r="S81" s="35">
        <v>0</v>
      </c>
      <c r="T81" s="35">
        <v>0</v>
      </c>
      <c r="U81" s="35">
        <v>0</v>
      </c>
      <c r="V81" s="35">
        <v>0</v>
      </c>
      <c r="W81" s="35">
        <v>0</v>
      </c>
      <c r="X81" s="35">
        <v>0</v>
      </c>
      <c r="Y81" s="35">
        <v>0</v>
      </c>
      <c r="Z81" s="35">
        <v>0</v>
      </c>
      <c r="AA81" s="35">
        <v>0</v>
      </c>
      <c r="AB81" s="35">
        <v>0</v>
      </c>
      <c r="AC81" s="35">
        <v>0</v>
      </c>
      <c r="AD81" s="35">
        <v>0</v>
      </c>
      <c r="AE81" s="35">
        <v>0</v>
      </c>
      <c r="AF81" s="35">
        <v>0</v>
      </c>
      <c r="AG81" s="35">
        <v>0</v>
      </c>
      <c r="AH81" s="35">
        <v>0</v>
      </c>
      <c r="AI81" s="35">
        <v>0</v>
      </c>
      <c r="AJ81" s="35">
        <v>0</v>
      </c>
      <c r="AK81" s="35">
        <v>0</v>
      </c>
      <c r="AL81" s="35">
        <v>0</v>
      </c>
      <c r="AM81" s="35">
        <v>0</v>
      </c>
      <c r="AN81" s="35">
        <v>0</v>
      </c>
      <c r="AO81" s="35">
        <v>0</v>
      </c>
      <c r="AP81" s="35">
        <v>0</v>
      </c>
      <c r="AQ81" s="35">
        <v>0</v>
      </c>
      <c r="AR81" s="35">
        <v>0</v>
      </c>
      <c r="AS81" s="35">
        <v>0</v>
      </c>
      <c r="AT81" s="35">
        <v>0</v>
      </c>
      <c r="AU81" s="35"/>
      <c r="AV81" s="35"/>
      <c r="AW81" s="35">
        <v>0</v>
      </c>
      <c r="AX81" s="73">
        <f t="shared" si="7"/>
        <v>0</v>
      </c>
      <c r="AY81" s="37"/>
      <c r="AZ81" s="38">
        <v>0</v>
      </c>
      <c r="BA81" s="74">
        <f t="shared" si="5"/>
        <v>76385</v>
      </c>
      <c r="BB81" s="37">
        <f t="shared" si="8"/>
        <v>1920</v>
      </c>
      <c r="BC81" s="72">
        <v>0</v>
      </c>
      <c r="BD81" s="36">
        <v>1920</v>
      </c>
      <c r="BE81" s="75">
        <v>74465</v>
      </c>
      <c r="BF81" s="75">
        <v>0</v>
      </c>
      <c r="BG81" s="36">
        <v>0</v>
      </c>
      <c r="BH81" s="76">
        <v>0</v>
      </c>
      <c r="BI81" s="54">
        <v>0</v>
      </c>
      <c r="BJ81" s="13"/>
      <c r="BK81" s="13"/>
      <c r="BL81" s="13"/>
      <c r="DI81" s="106"/>
      <c r="DJ81" s="106"/>
    </row>
    <row r="82" spans="1:114" s="15" customFormat="1" x14ac:dyDescent="0.3">
      <c r="A82" s="6" t="s">
        <v>94</v>
      </c>
      <c r="B82" s="10" t="s">
        <v>132</v>
      </c>
      <c r="C82" s="35">
        <f t="shared" si="6"/>
        <v>163458</v>
      </c>
      <c r="D82" s="107"/>
      <c r="E82" s="107"/>
      <c r="F82" s="107"/>
      <c r="G82" s="107"/>
      <c r="H82" s="107"/>
      <c r="I82" s="107"/>
      <c r="J82" s="107"/>
      <c r="K82" s="107"/>
      <c r="L82" s="37">
        <v>0</v>
      </c>
      <c r="M82" s="35">
        <v>0</v>
      </c>
      <c r="N82" s="35">
        <v>4</v>
      </c>
      <c r="O82" s="35">
        <v>0</v>
      </c>
      <c r="P82" s="35">
        <v>41</v>
      </c>
      <c r="Q82" s="35">
        <v>77</v>
      </c>
      <c r="R82" s="35">
        <v>38</v>
      </c>
      <c r="S82" s="35">
        <v>0</v>
      </c>
      <c r="T82" s="35">
        <v>0</v>
      </c>
      <c r="U82" s="35">
        <v>79</v>
      </c>
      <c r="V82" s="35">
        <v>1</v>
      </c>
      <c r="W82" s="35">
        <v>0</v>
      </c>
      <c r="X82" s="35">
        <v>0</v>
      </c>
      <c r="Y82" s="35">
        <v>18</v>
      </c>
      <c r="Z82" s="35">
        <v>59</v>
      </c>
      <c r="AA82" s="35">
        <v>1</v>
      </c>
      <c r="AB82" s="35">
        <v>0</v>
      </c>
      <c r="AC82" s="35">
        <v>22</v>
      </c>
      <c r="AD82" s="35">
        <v>165</v>
      </c>
      <c r="AE82" s="35">
        <v>125</v>
      </c>
      <c r="AF82" s="35">
        <v>42</v>
      </c>
      <c r="AG82" s="35">
        <v>113</v>
      </c>
      <c r="AH82" s="35">
        <v>355</v>
      </c>
      <c r="AI82" s="35">
        <v>236</v>
      </c>
      <c r="AJ82" s="35">
        <v>393</v>
      </c>
      <c r="AK82" s="35">
        <v>291</v>
      </c>
      <c r="AL82" s="35">
        <v>0</v>
      </c>
      <c r="AM82" s="35">
        <v>1194</v>
      </c>
      <c r="AN82" s="35">
        <v>116</v>
      </c>
      <c r="AO82" s="35">
        <v>560</v>
      </c>
      <c r="AP82" s="35">
        <v>2067</v>
      </c>
      <c r="AQ82" s="35">
        <v>1806</v>
      </c>
      <c r="AR82" s="35">
        <v>20</v>
      </c>
      <c r="AS82" s="35">
        <v>9</v>
      </c>
      <c r="AT82" s="35">
        <v>0</v>
      </c>
      <c r="AU82" s="35"/>
      <c r="AV82" s="35"/>
      <c r="AW82" s="35">
        <v>0</v>
      </c>
      <c r="AX82" s="73">
        <f t="shared" si="7"/>
        <v>7832</v>
      </c>
      <c r="AY82" s="37"/>
      <c r="AZ82" s="38">
        <v>282</v>
      </c>
      <c r="BA82" s="74">
        <f t="shared" si="5"/>
        <v>155344</v>
      </c>
      <c r="BB82" s="37">
        <f t="shared" si="8"/>
        <v>47264</v>
      </c>
      <c r="BC82" s="72">
        <v>8291</v>
      </c>
      <c r="BD82" s="36">
        <v>38973</v>
      </c>
      <c r="BE82" s="75">
        <v>103604</v>
      </c>
      <c r="BF82" s="75">
        <v>4476</v>
      </c>
      <c r="BG82" s="36">
        <v>0</v>
      </c>
      <c r="BH82" s="76">
        <v>0</v>
      </c>
      <c r="BI82" s="54">
        <v>0</v>
      </c>
      <c r="BJ82" s="13"/>
      <c r="BK82" s="13"/>
      <c r="BL82" s="13"/>
      <c r="DI82" s="106"/>
      <c r="DJ82" s="106"/>
    </row>
    <row r="83" spans="1:114" s="15" customFormat="1" x14ac:dyDescent="0.3">
      <c r="A83" s="6" t="s">
        <v>95</v>
      </c>
      <c r="B83" s="10" t="s">
        <v>133</v>
      </c>
      <c r="C83" s="35">
        <f t="shared" si="6"/>
        <v>84319</v>
      </c>
      <c r="D83" s="107"/>
      <c r="E83" s="107"/>
      <c r="F83" s="107"/>
      <c r="G83" s="107"/>
      <c r="H83" s="107"/>
      <c r="I83" s="107"/>
      <c r="J83" s="107"/>
      <c r="K83" s="107"/>
      <c r="L83" s="37">
        <v>0</v>
      </c>
      <c r="M83" s="35">
        <v>0</v>
      </c>
      <c r="N83" s="35">
        <v>0</v>
      </c>
      <c r="O83" s="35">
        <v>0</v>
      </c>
      <c r="P83" s="35">
        <v>0</v>
      </c>
      <c r="Q83" s="35">
        <v>27</v>
      </c>
      <c r="R83" s="35">
        <v>16</v>
      </c>
      <c r="S83" s="35">
        <v>0</v>
      </c>
      <c r="T83" s="35">
        <v>0</v>
      </c>
      <c r="U83" s="35">
        <v>106</v>
      </c>
      <c r="V83" s="35">
        <v>0</v>
      </c>
      <c r="W83" s="35">
        <v>0</v>
      </c>
      <c r="X83" s="35">
        <v>0</v>
      </c>
      <c r="Y83" s="35">
        <v>0</v>
      </c>
      <c r="Z83" s="35">
        <v>0</v>
      </c>
      <c r="AA83" s="35">
        <v>0</v>
      </c>
      <c r="AB83" s="35">
        <v>0</v>
      </c>
      <c r="AC83" s="35">
        <v>0</v>
      </c>
      <c r="AD83" s="35">
        <v>0</v>
      </c>
      <c r="AE83" s="35">
        <v>0</v>
      </c>
      <c r="AF83" s="35">
        <v>0</v>
      </c>
      <c r="AG83" s="35">
        <v>0</v>
      </c>
      <c r="AH83" s="35">
        <v>0</v>
      </c>
      <c r="AI83" s="35">
        <v>0</v>
      </c>
      <c r="AJ83" s="35">
        <v>77</v>
      </c>
      <c r="AK83" s="35">
        <v>0</v>
      </c>
      <c r="AL83" s="35">
        <v>0</v>
      </c>
      <c r="AM83" s="35">
        <v>0</v>
      </c>
      <c r="AN83" s="35">
        <v>0</v>
      </c>
      <c r="AO83" s="35">
        <v>0</v>
      </c>
      <c r="AP83" s="35">
        <v>0</v>
      </c>
      <c r="AQ83" s="35">
        <v>109</v>
      </c>
      <c r="AR83" s="35">
        <v>0</v>
      </c>
      <c r="AS83" s="35">
        <v>0</v>
      </c>
      <c r="AT83" s="35">
        <v>0</v>
      </c>
      <c r="AU83" s="35"/>
      <c r="AV83" s="35"/>
      <c r="AW83" s="35">
        <v>0</v>
      </c>
      <c r="AX83" s="73">
        <f t="shared" si="7"/>
        <v>335</v>
      </c>
      <c r="AY83" s="37"/>
      <c r="AZ83" s="38">
        <v>0</v>
      </c>
      <c r="BA83" s="74">
        <f t="shared" si="5"/>
        <v>83984</v>
      </c>
      <c r="BB83" s="37">
        <f t="shared" si="8"/>
        <v>62829</v>
      </c>
      <c r="BC83" s="72">
        <v>1914</v>
      </c>
      <c r="BD83" s="36">
        <v>60915</v>
      </c>
      <c r="BE83" s="75">
        <v>16464</v>
      </c>
      <c r="BF83" s="75">
        <v>4691</v>
      </c>
      <c r="BG83" s="36">
        <v>0</v>
      </c>
      <c r="BH83" s="76">
        <v>0</v>
      </c>
      <c r="BI83" s="54">
        <v>0</v>
      </c>
      <c r="BJ83" s="13"/>
      <c r="BK83" s="13"/>
      <c r="BL83" s="13"/>
      <c r="DI83" s="106"/>
      <c r="DJ83" s="106"/>
    </row>
    <row r="84" spans="1:114" s="15" customFormat="1" x14ac:dyDescent="0.3">
      <c r="A84" s="6" t="s">
        <v>96</v>
      </c>
      <c r="B84" s="10" t="s">
        <v>134</v>
      </c>
      <c r="C84" s="35">
        <f t="shared" si="6"/>
        <v>14297</v>
      </c>
      <c r="D84" s="107"/>
      <c r="E84" s="107"/>
      <c r="F84" s="107"/>
      <c r="G84" s="107"/>
      <c r="H84" s="107"/>
      <c r="I84" s="107"/>
      <c r="J84" s="107"/>
      <c r="K84" s="107"/>
      <c r="L84" s="37">
        <v>0</v>
      </c>
      <c r="M84" s="35">
        <v>0</v>
      </c>
      <c r="N84" s="35">
        <v>0</v>
      </c>
      <c r="O84" s="35">
        <v>0</v>
      </c>
      <c r="P84" s="35">
        <v>0</v>
      </c>
      <c r="Q84" s="35">
        <v>0</v>
      </c>
      <c r="R84" s="35">
        <v>0</v>
      </c>
      <c r="S84" s="35">
        <v>0</v>
      </c>
      <c r="T84" s="35">
        <v>0</v>
      </c>
      <c r="U84" s="35">
        <v>0</v>
      </c>
      <c r="V84" s="35">
        <v>0</v>
      </c>
      <c r="W84" s="35">
        <v>0</v>
      </c>
      <c r="X84" s="35">
        <v>0</v>
      </c>
      <c r="Y84" s="35">
        <v>0</v>
      </c>
      <c r="Z84" s="35">
        <v>0</v>
      </c>
      <c r="AA84" s="35">
        <v>0</v>
      </c>
      <c r="AB84" s="35">
        <v>0</v>
      </c>
      <c r="AC84" s="35">
        <v>0</v>
      </c>
      <c r="AD84" s="35">
        <v>0</v>
      </c>
      <c r="AE84" s="35">
        <v>0</v>
      </c>
      <c r="AF84" s="35">
        <v>0</v>
      </c>
      <c r="AG84" s="35">
        <v>0</v>
      </c>
      <c r="AH84" s="35">
        <v>0</v>
      </c>
      <c r="AI84" s="35">
        <v>95</v>
      </c>
      <c r="AJ84" s="35">
        <v>0</v>
      </c>
      <c r="AK84" s="35">
        <v>0</v>
      </c>
      <c r="AL84" s="35">
        <v>0</v>
      </c>
      <c r="AM84" s="35">
        <v>0</v>
      </c>
      <c r="AN84" s="35">
        <v>0</v>
      </c>
      <c r="AO84" s="35">
        <v>0</v>
      </c>
      <c r="AP84" s="35">
        <v>47</v>
      </c>
      <c r="AQ84" s="35">
        <v>0</v>
      </c>
      <c r="AR84" s="35">
        <v>0</v>
      </c>
      <c r="AS84" s="35">
        <v>122</v>
      </c>
      <c r="AT84" s="35">
        <v>0</v>
      </c>
      <c r="AU84" s="35"/>
      <c r="AV84" s="35"/>
      <c r="AW84" s="35">
        <v>0</v>
      </c>
      <c r="AX84" s="73">
        <f t="shared" si="7"/>
        <v>264</v>
      </c>
      <c r="AY84" s="37"/>
      <c r="AZ84" s="38">
        <v>10</v>
      </c>
      <c r="BA84" s="74">
        <f t="shared" si="5"/>
        <v>14023</v>
      </c>
      <c r="BB84" s="37">
        <f t="shared" si="8"/>
        <v>13717</v>
      </c>
      <c r="BC84" s="72">
        <v>0</v>
      </c>
      <c r="BD84" s="36">
        <v>13717</v>
      </c>
      <c r="BE84" s="75">
        <v>0</v>
      </c>
      <c r="BF84" s="75">
        <v>306</v>
      </c>
      <c r="BG84" s="36">
        <v>0</v>
      </c>
      <c r="BH84" s="76">
        <v>0</v>
      </c>
      <c r="BI84" s="54">
        <v>0</v>
      </c>
      <c r="BJ84" s="13"/>
      <c r="BK84" s="13"/>
      <c r="BL84" s="13"/>
      <c r="DI84" s="106"/>
      <c r="DJ84" s="106"/>
    </row>
    <row r="85" spans="1:114" s="15" customFormat="1" x14ac:dyDescent="0.3">
      <c r="A85" s="6" t="s">
        <v>97</v>
      </c>
      <c r="B85" s="10" t="s">
        <v>135</v>
      </c>
      <c r="C85" s="35">
        <f t="shared" si="6"/>
        <v>65457</v>
      </c>
      <c r="D85" s="107"/>
      <c r="E85" s="107"/>
      <c r="F85" s="107"/>
      <c r="G85" s="107"/>
      <c r="H85" s="107"/>
      <c r="I85" s="107"/>
      <c r="J85" s="107"/>
      <c r="K85" s="107"/>
      <c r="L85" s="37">
        <v>0</v>
      </c>
      <c r="M85" s="35">
        <v>0</v>
      </c>
      <c r="N85" s="35">
        <v>0</v>
      </c>
      <c r="O85" s="35">
        <v>0</v>
      </c>
      <c r="P85" s="35">
        <v>16</v>
      </c>
      <c r="Q85" s="35">
        <v>26</v>
      </c>
      <c r="R85" s="35">
        <v>271</v>
      </c>
      <c r="S85" s="35">
        <v>4</v>
      </c>
      <c r="T85" s="35">
        <v>44</v>
      </c>
      <c r="U85" s="35">
        <v>629</v>
      </c>
      <c r="V85" s="35">
        <v>294</v>
      </c>
      <c r="W85" s="35">
        <v>0</v>
      </c>
      <c r="X85" s="35">
        <v>1</v>
      </c>
      <c r="Y85" s="35">
        <v>24</v>
      </c>
      <c r="Z85" s="35">
        <v>7</v>
      </c>
      <c r="AA85" s="35">
        <v>4</v>
      </c>
      <c r="AB85" s="35">
        <v>28</v>
      </c>
      <c r="AC85" s="35">
        <v>17</v>
      </c>
      <c r="AD85" s="35">
        <v>28</v>
      </c>
      <c r="AE85" s="35">
        <v>34</v>
      </c>
      <c r="AF85" s="35">
        <v>7</v>
      </c>
      <c r="AG85" s="35">
        <v>43</v>
      </c>
      <c r="AH85" s="35">
        <v>78</v>
      </c>
      <c r="AI85" s="35">
        <v>708</v>
      </c>
      <c r="AJ85" s="35">
        <v>35</v>
      </c>
      <c r="AK85" s="35">
        <v>767</v>
      </c>
      <c r="AL85" s="35">
        <v>8</v>
      </c>
      <c r="AM85" s="35">
        <v>20</v>
      </c>
      <c r="AN85" s="35">
        <v>43</v>
      </c>
      <c r="AO85" s="35">
        <v>109</v>
      </c>
      <c r="AP85" s="35">
        <v>3</v>
      </c>
      <c r="AQ85" s="35">
        <v>3</v>
      </c>
      <c r="AR85" s="35">
        <v>301</v>
      </c>
      <c r="AS85" s="35">
        <v>799</v>
      </c>
      <c r="AT85" s="35">
        <v>0</v>
      </c>
      <c r="AU85" s="35"/>
      <c r="AV85" s="35"/>
      <c r="AW85" s="35">
        <v>0</v>
      </c>
      <c r="AX85" s="73">
        <f t="shared" si="7"/>
        <v>4351</v>
      </c>
      <c r="AY85" s="37"/>
      <c r="AZ85" s="38">
        <v>0</v>
      </c>
      <c r="BA85" s="74">
        <f t="shared" si="5"/>
        <v>61106</v>
      </c>
      <c r="BB85" s="37">
        <f t="shared" si="8"/>
        <v>36408</v>
      </c>
      <c r="BC85" s="72">
        <v>0</v>
      </c>
      <c r="BD85" s="36">
        <v>36408</v>
      </c>
      <c r="BE85" s="75">
        <v>0</v>
      </c>
      <c r="BF85" s="75">
        <v>24698</v>
      </c>
      <c r="BG85" s="36">
        <v>0</v>
      </c>
      <c r="BH85" s="76">
        <v>0</v>
      </c>
      <c r="BI85" s="54">
        <v>0</v>
      </c>
      <c r="BJ85" s="13"/>
      <c r="BK85" s="13"/>
      <c r="BL85" s="13"/>
      <c r="DI85" s="106"/>
      <c r="DJ85" s="106"/>
    </row>
    <row r="86" spans="1:114" s="15" customFormat="1" x14ac:dyDescent="0.3">
      <c r="A86" s="6" t="s">
        <v>98</v>
      </c>
      <c r="B86" s="10" t="s">
        <v>136</v>
      </c>
      <c r="C86" s="35">
        <f t="shared" si="6"/>
        <v>3388</v>
      </c>
      <c r="D86" s="107"/>
      <c r="E86" s="107"/>
      <c r="F86" s="107"/>
      <c r="G86" s="107"/>
      <c r="H86" s="107"/>
      <c r="I86" s="107"/>
      <c r="J86" s="107"/>
      <c r="K86" s="107"/>
      <c r="L86" s="37">
        <v>0</v>
      </c>
      <c r="M86" s="35">
        <v>0</v>
      </c>
      <c r="N86" s="35">
        <v>0</v>
      </c>
      <c r="O86" s="35">
        <v>0</v>
      </c>
      <c r="P86" s="35">
        <v>0</v>
      </c>
      <c r="Q86" s="35">
        <v>0</v>
      </c>
      <c r="R86" s="35">
        <v>0</v>
      </c>
      <c r="S86" s="35">
        <v>0</v>
      </c>
      <c r="T86" s="35">
        <v>0</v>
      </c>
      <c r="U86" s="35">
        <v>0</v>
      </c>
      <c r="V86" s="35">
        <v>0</v>
      </c>
      <c r="W86" s="35">
        <v>0</v>
      </c>
      <c r="X86" s="35">
        <v>0</v>
      </c>
      <c r="Y86" s="35">
        <v>0</v>
      </c>
      <c r="Z86" s="35">
        <v>0</v>
      </c>
      <c r="AA86" s="35">
        <v>0</v>
      </c>
      <c r="AB86" s="35">
        <v>0</v>
      </c>
      <c r="AC86" s="35">
        <v>0</v>
      </c>
      <c r="AD86" s="35">
        <v>0</v>
      </c>
      <c r="AE86" s="35">
        <v>0</v>
      </c>
      <c r="AF86" s="35">
        <v>0</v>
      </c>
      <c r="AG86" s="35">
        <v>0</v>
      </c>
      <c r="AH86" s="35">
        <v>0</v>
      </c>
      <c r="AI86" s="35">
        <v>0</v>
      </c>
      <c r="AJ86" s="35">
        <v>0</v>
      </c>
      <c r="AK86" s="35">
        <v>0</v>
      </c>
      <c r="AL86" s="35">
        <v>0</v>
      </c>
      <c r="AM86" s="35">
        <v>0</v>
      </c>
      <c r="AN86" s="35">
        <v>0</v>
      </c>
      <c r="AO86" s="35">
        <v>0</v>
      </c>
      <c r="AP86" s="35">
        <v>0</v>
      </c>
      <c r="AQ86" s="35">
        <v>0</v>
      </c>
      <c r="AR86" s="35">
        <v>0</v>
      </c>
      <c r="AS86" s="35">
        <v>0</v>
      </c>
      <c r="AT86" s="35">
        <v>0</v>
      </c>
      <c r="AU86" s="35"/>
      <c r="AV86" s="35"/>
      <c r="AW86" s="35">
        <v>0</v>
      </c>
      <c r="AX86" s="73">
        <f t="shared" si="7"/>
        <v>0</v>
      </c>
      <c r="AY86" s="37"/>
      <c r="AZ86" s="38">
        <v>0</v>
      </c>
      <c r="BA86" s="74">
        <f t="shared" si="5"/>
        <v>3388</v>
      </c>
      <c r="BB86" s="37">
        <f t="shared" si="8"/>
        <v>3388</v>
      </c>
      <c r="BC86" s="72">
        <v>3388</v>
      </c>
      <c r="BD86" s="36">
        <v>0</v>
      </c>
      <c r="BE86" s="75">
        <v>0</v>
      </c>
      <c r="BF86" s="75">
        <v>0</v>
      </c>
      <c r="BG86" s="36">
        <v>0</v>
      </c>
      <c r="BH86" s="76">
        <v>0</v>
      </c>
      <c r="BI86" s="54">
        <v>0</v>
      </c>
      <c r="BJ86" s="13"/>
      <c r="BK86" s="13"/>
      <c r="BL86" s="13"/>
      <c r="DI86" s="106"/>
      <c r="DJ86" s="106"/>
    </row>
    <row r="87" spans="1:114" s="15" customFormat="1" x14ac:dyDescent="0.3">
      <c r="A87" s="6" t="s">
        <v>99</v>
      </c>
      <c r="B87" s="10" t="s">
        <v>137</v>
      </c>
      <c r="C87" s="35">
        <f t="shared" si="6"/>
        <v>0</v>
      </c>
      <c r="D87" s="107"/>
      <c r="E87" s="107"/>
      <c r="F87" s="107"/>
      <c r="G87" s="107"/>
      <c r="H87" s="107"/>
      <c r="I87" s="107"/>
      <c r="J87" s="107"/>
      <c r="K87" s="107"/>
      <c r="L87" s="37">
        <v>0</v>
      </c>
      <c r="M87" s="35">
        <v>0</v>
      </c>
      <c r="N87" s="35">
        <v>0</v>
      </c>
      <c r="O87" s="35">
        <v>0</v>
      </c>
      <c r="P87" s="35">
        <v>0</v>
      </c>
      <c r="Q87" s="35">
        <v>0</v>
      </c>
      <c r="R87" s="35">
        <v>0</v>
      </c>
      <c r="S87" s="35">
        <v>0</v>
      </c>
      <c r="T87" s="35">
        <v>0</v>
      </c>
      <c r="U87" s="35">
        <v>0</v>
      </c>
      <c r="V87" s="35">
        <v>0</v>
      </c>
      <c r="W87" s="35">
        <v>0</v>
      </c>
      <c r="X87" s="35">
        <v>0</v>
      </c>
      <c r="Y87" s="35">
        <v>0</v>
      </c>
      <c r="Z87" s="35">
        <v>0</v>
      </c>
      <c r="AA87" s="35">
        <v>0</v>
      </c>
      <c r="AB87" s="35">
        <v>0</v>
      </c>
      <c r="AC87" s="35">
        <v>0</v>
      </c>
      <c r="AD87" s="35">
        <v>0</v>
      </c>
      <c r="AE87" s="35">
        <v>0</v>
      </c>
      <c r="AF87" s="35">
        <v>0</v>
      </c>
      <c r="AG87" s="35">
        <v>0</v>
      </c>
      <c r="AH87" s="35">
        <v>0</v>
      </c>
      <c r="AI87" s="35">
        <v>0</v>
      </c>
      <c r="AJ87" s="35">
        <v>0</v>
      </c>
      <c r="AK87" s="35">
        <v>0</v>
      </c>
      <c r="AL87" s="35">
        <v>0</v>
      </c>
      <c r="AM87" s="35">
        <v>0</v>
      </c>
      <c r="AN87" s="35">
        <v>0</v>
      </c>
      <c r="AO87" s="35">
        <v>0</v>
      </c>
      <c r="AP87" s="35">
        <v>0</v>
      </c>
      <c r="AQ87" s="35">
        <v>0</v>
      </c>
      <c r="AR87" s="35">
        <v>0</v>
      </c>
      <c r="AS87" s="35">
        <v>0</v>
      </c>
      <c r="AT87" s="35">
        <v>0</v>
      </c>
      <c r="AU87" s="35"/>
      <c r="AV87" s="35"/>
      <c r="AW87" s="35">
        <v>0</v>
      </c>
      <c r="AX87" s="73">
        <f t="shared" si="7"/>
        <v>0</v>
      </c>
      <c r="AY87" s="37"/>
      <c r="AZ87" s="38">
        <v>0</v>
      </c>
      <c r="BA87" s="74">
        <f t="shared" si="5"/>
        <v>0</v>
      </c>
      <c r="BB87" s="37">
        <f t="shared" si="8"/>
        <v>0</v>
      </c>
      <c r="BC87" s="72">
        <v>0</v>
      </c>
      <c r="BD87" s="36">
        <v>0</v>
      </c>
      <c r="BE87" s="75">
        <v>0</v>
      </c>
      <c r="BF87" s="75">
        <v>0</v>
      </c>
      <c r="BG87" s="36">
        <v>0</v>
      </c>
      <c r="BH87" s="76">
        <v>0</v>
      </c>
      <c r="BI87" s="54">
        <v>0</v>
      </c>
      <c r="BJ87" s="13"/>
      <c r="BK87" s="13"/>
      <c r="BL87" s="13"/>
      <c r="DI87" s="106"/>
      <c r="DJ87" s="106"/>
    </row>
    <row r="88" spans="1:114" s="15" customFormat="1" x14ac:dyDescent="0.3">
      <c r="A88" s="6" t="s">
        <v>100</v>
      </c>
      <c r="B88" s="10" t="s">
        <v>52</v>
      </c>
      <c r="C88" s="35">
        <f t="shared" si="6"/>
        <v>8005</v>
      </c>
      <c r="D88" s="107"/>
      <c r="E88" s="107"/>
      <c r="F88" s="107"/>
      <c r="G88" s="107"/>
      <c r="H88" s="107"/>
      <c r="I88" s="107"/>
      <c r="J88" s="107"/>
      <c r="K88" s="107"/>
      <c r="L88" s="37">
        <v>0</v>
      </c>
      <c r="M88" s="35">
        <v>0</v>
      </c>
      <c r="N88" s="35">
        <v>0</v>
      </c>
      <c r="O88" s="35">
        <v>0</v>
      </c>
      <c r="P88" s="35">
        <v>0</v>
      </c>
      <c r="Q88" s="35">
        <v>0</v>
      </c>
      <c r="R88" s="35">
        <v>0</v>
      </c>
      <c r="S88" s="35">
        <v>0</v>
      </c>
      <c r="T88" s="35">
        <v>0</v>
      </c>
      <c r="U88" s="35">
        <v>0</v>
      </c>
      <c r="V88" s="35">
        <v>0</v>
      </c>
      <c r="W88" s="35">
        <v>0</v>
      </c>
      <c r="X88" s="35">
        <v>0</v>
      </c>
      <c r="Y88" s="35">
        <v>0</v>
      </c>
      <c r="Z88" s="35">
        <v>0</v>
      </c>
      <c r="AA88" s="35">
        <v>0</v>
      </c>
      <c r="AB88" s="35">
        <v>0</v>
      </c>
      <c r="AC88" s="35">
        <v>0</v>
      </c>
      <c r="AD88" s="35">
        <v>0</v>
      </c>
      <c r="AE88" s="35">
        <v>0</v>
      </c>
      <c r="AF88" s="35">
        <v>0</v>
      </c>
      <c r="AG88" s="35">
        <v>0</v>
      </c>
      <c r="AH88" s="35">
        <v>0</v>
      </c>
      <c r="AI88" s="35">
        <v>0</v>
      </c>
      <c r="AJ88" s="35">
        <v>0</v>
      </c>
      <c r="AK88" s="35">
        <v>0</v>
      </c>
      <c r="AL88" s="35">
        <v>0</v>
      </c>
      <c r="AM88" s="35">
        <v>0</v>
      </c>
      <c r="AN88" s="35">
        <v>0</v>
      </c>
      <c r="AO88" s="35">
        <v>0</v>
      </c>
      <c r="AP88" s="35">
        <v>0</v>
      </c>
      <c r="AQ88" s="35">
        <v>0</v>
      </c>
      <c r="AR88" s="35">
        <v>0</v>
      </c>
      <c r="AS88" s="35">
        <v>0</v>
      </c>
      <c r="AT88" s="35">
        <v>0</v>
      </c>
      <c r="AU88" s="35"/>
      <c r="AV88" s="35"/>
      <c r="AW88" s="35">
        <v>0</v>
      </c>
      <c r="AX88" s="73">
        <f t="shared" si="7"/>
        <v>0</v>
      </c>
      <c r="AY88" s="37"/>
      <c r="AZ88" s="38">
        <v>11808</v>
      </c>
      <c r="BA88" s="74">
        <f t="shared" si="5"/>
        <v>-3803</v>
      </c>
      <c r="BB88" s="37">
        <f t="shared" si="8"/>
        <v>-3803</v>
      </c>
      <c r="BC88" s="72">
        <v>0</v>
      </c>
      <c r="BD88" s="36">
        <v>-3803</v>
      </c>
      <c r="BE88" s="75">
        <v>0</v>
      </c>
      <c r="BF88" s="75">
        <v>0</v>
      </c>
      <c r="BG88" s="36">
        <v>0</v>
      </c>
      <c r="BH88" s="76">
        <v>0</v>
      </c>
      <c r="BI88" s="54">
        <v>0</v>
      </c>
      <c r="BJ88" s="13"/>
      <c r="BK88" s="13"/>
      <c r="BL88" s="13"/>
      <c r="DI88" s="106"/>
      <c r="DJ88" s="106"/>
    </row>
    <row r="89" spans="1:114" s="15" customFormat="1" ht="12" thickBot="1" x14ac:dyDescent="0.35">
      <c r="A89" s="6" t="s">
        <v>101</v>
      </c>
      <c r="B89" s="10" t="s">
        <v>138</v>
      </c>
      <c r="C89" s="35">
        <f t="shared" si="6"/>
        <v>0</v>
      </c>
      <c r="D89" s="107"/>
      <c r="E89" s="107"/>
      <c r="F89" s="107"/>
      <c r="G89" s="107"/>
      <c r="H89" s="107"/>
      <c r="I89" s="107"/>
      <c r="J89" s="107"/>
      <c r="K89" s="107"/>
      <c r="L89" s="37">
        <v>0</v>
      </c>
      <c r="M89" s="35">
        <v>0</v>
      </c>
      <c r="N89" s="35">
        <v>0</v>
      </c>
      <c r="O89" s="35">
        <v>0</v>
      </c>
      <c r="P89" s="35">
        <v>0</v>
      </c>
      <c r="Q89" s="35">
        <v>0</v>
      </c>
      <c r="R89" s="35">
        <v>0</v>
      </c>
      <c r="S89" s="35">
        <v>0</v>
      </c>
      <c r="T89" s="35">
        <v>0</v>
      </c>
      <c r="U89" s="35">
        <v>0</v>
      </c>
      <c r="V89" s="35">
        <v>0</v>
      </c>
      <c r="W89" s="35">
        <v>0</v>
      </c>
      <c r="X89" s="35">
        <v>0</v>
      </c>
      <c r="Y89" s="35">
        <v>0</v>
      </c>
      <c r="Z89" s="35">
        <v>0</v>
      </c>
      <c r="AA89" s="35">
        <v>0</v>
      </c>
      <c r="AB89" s="35">
        <v>0</v>
      </c>
      <c r="AC89" s="35">
        <v>0</v>
      </c>
      <c r="AD89" s="35">
        <v>0</v>
      </c>
      <c r="AE89" s="35">
        <v>0</v>
      </c>
      <c r="AF89" s="35">
        <v>0</v>
      </c>
      <c r="AG89" s="35">
        <v>0</v>
      </c>
      <c r="AH89" s="35">
        <v>0</v>
      </c>
      <c r="AI89" s="35">
        <v>0</v>
      </c>
      <c r="AJ89" s="35">
        <v>0</v>
      </c>
      <c r="AK89" s="35">
        <v>0</v>
      </c>
      <c r="AL89" s="35">
        <v>0</v>
      </c>
      <c r="AM89" s="35">
        <v>0</v>
      </c>
      <c r="AN89" s="35">
        <v>0</v>
      </c>
      <c r="AO89" s="35">
        <v>0</v>
      </c>
      <c r="AP89" s="35">
        <v>0</v>
      </c>
      <c r="AQ89" s="35">
        <v>0</v>
      </c>
      <c r="AR89" s="35">
        <v>0</v>
      </c>
      <c r="AS89" s="35">
        <v>0</v>
      </c>
      <c r="AT89" s="35">
        <v>0</v>
      </c>
      <c r="AU89" s="35"/>
      <c r="AV89" s="35"/>
      <c r="AW89" s="35">
        <v>0</v>
      </c>
      <c r="AX89" s="73">
        <f t="shared" si="7"/>
        <v>0</v>
      </c>
      <c r="AY89" s="37"/>
      <c r="AZ89" s="38">
        <v>0</v>
      </c>
      <c r="BA89" s="74">
        <f t="shared" si="5"/>
        <v>0</v>
      </c>
      <c r="BB89" s="37">
        <f t="shared" si="8"/>
        <v>0</v>
      </c>
      <c r="BC89" s="72">
        <v>0</v>
      </c>
      <c r="BD89" s="36">
        <v>0</v>
      </c>
      <c r="BE89" s="75">
        <v>0</v>
      </c>
      <c r="BF89" s="75">
        <v>0</v>
      </c>
      <c r="BG89" s="36">
        <v>0</v>
      </c>
      <c r="BH89" s="76">
        <v>0</v>
      </c>
      <c r="BI89" s="54">
        <v>0</v>
      </c>
      <c r="BJ89" s="13"/>
      <c r="BK89" s="13"/>
      <c r="BL89" s="13"/>
      <c r="DI89" s="106"/>
      <c r="DJ89" s="106"/>
    </row>
    <row r="90" spans="1:114" s="15" customFormat="1" ht="12.5" thickTop="1" thickBot="1" x14ac:dyDescent="0.35">
      <c r="A90" s="13"/>
      <c r="B90" s="77" t="s">
        <v>157</v>
      </c>
      <c r="C90" s="43">
        <f>SUM(C52:C89)</f>
        <v>4418816</v>
      </c>
      <c r="D90" s="43">
        <f t="shared" ref="D90:BI90" si="9">SUM(D52:D89)</f>
        <v>0</v>
      </c>
      <c r="E90" s="43">
        <f t="shared" si="9"/>
        <v>0</v>
      </c>
      <c r="F90" s="43">
        <f t="shared" si="9"/>
        <v>0</v>
      </c>
      <c r="G90" s="43">
        <f t="shared" si="9"/>
        <v>0</v>
      </c>
      <c r="H90" s="43">
        <f t="shared" si="9"/>
        <v>0</v>
      </c>
      <c r="I90" s="43">
        <f t="shared" si="9"/>
        <v>0</v>
      </c>
      <c r="J90" s="43">
        <f t="shared" si="9"/>
        <v>0</v>
      </c>
      <c r="K90" s="78">
        <f t="shared" si="9"/>
        <v>0</v>
      </c>
      <c r="L90" s="43">
        <f t="shared" si="9"/>
        <v>112970</v>
      </c>
      <c r="M90" s="43">
        <f t="shared" si="9"/>
        <v>34373</v>
      </c>
      <c r="N90" s="43">
        <f t="shared" si="9"/>
        <v>5306</v>
      </c>
      <c r="O90" s="43">
        <f t="shared" si="9"/>
        <v>2391</v>
      </c>
      <c r="P90" s="43">
        <f t="shared" si="9"/>
        <v>14932</v>
      </c>
      <c r="Q90" s="43">
        <f t="shared" si="9"/>
        <v>173705</v>
      </c>
      <c r="R90" s="43">
        <f t="shared" si="9"/>
        <v>44376</v>
      </c>
      <c r="S90" s="43">
        <f t="shared" si="9"/>
        <v>13</v>
      </c>
      <c r="T90" s="43">
        <f t="shared" si="9"/>
        <v>43173</v>
      </c>
      <c r="U90" s="43">
        <f t="shared" si="9"/>
        <v>74223</v>
      </c>
      <c r="V90" s="43">
        <f t="shared" si="9"/>
        <v>17232</v>
      </c>
      <c r="W90" s="43">
        <f t="shared" si="9"/>
        <v>672</v>
      </c>
      <c r="X90" s="43">
        <f t="shared" si="9"/>
        <v>21214</v>
      </c>
      <c r="Y90" s="43">
        <f t="shared" si="9"/>
        <v>97464</v>
      </c>
      <c r="Z90" s="43">
        <f t="shared" si="9"/>
        <v>45420</v>
      </c>
      <c r="AA90" s="43">
        <f t="shared" si="9"/>
        <v>3803</v>
      </c>
      <c r="AB90" s="43">
        <f t="shared" si="9"/>
        <v>21717</v>
      </c>
      <c r="AC90" s="43">
        <f t="shared" si="9"/>
        <v>18268</v>
      </c>
      <c r="AD90" s="43">
        <f t="shared" si="9"/>
        <v>50608</v>
      </c>
      <c r="AE90" s="43">
        <f t="shared" si="9"/>
        <v>16863</v>
      </c>
      <c r="AF90" s="43">
        <f t="shared" si="9"/>
        <v>118886</v>
      </c>
      <c r="AG90" s="43">
        <f t="shared" si="9"/>
        <v>109033</v>
      </c>
      <c r="AH90" s="43">
        <f t="shared" si="9"/>
        <v>191632</v>
      </c>
      <c r="AI90" s="43">
        <f t="shared" si="9"/>
        <v>219024</v>
      </c>
      <c r="AJ90" s="43">
        <f t="shared" si="9"/>
        <v>84935</v>
      </c>
      <c r="AK90" s="43">
        <f t="shared" si="9"/>
        <v>28494</v>
      </c>
      <c r="AL90" s="43">
        <f t="shared" si="9"/>
        <v>10165</v>
      </c>
      <c r="AM90" s="43">
        <f t="shared" si="9"/>
        <v>184081</v>
      </c>
      <c r="AN90" s="43">
        <f t="shared" si="9"/>
        <v>33503</v>
      </c>
      <c r="AO90" s="43">
        <f t="shared" si="9"/>
        <v>24983</v>
      </c>
      <c r="AP90" s="43">
        <f t="shared" si="9"/>
        <v>54607</v>
      </c>
      <c r="AQ90" s="43">
        <f t="shared" si="9"/>
        <v>51354</v>
      </c>
      <c r="AR90" s="43">
        <f t="shared" si="9"/>
        <v>7781</v>
      </c>
      <c r="AS90" s="43">
        <f t="shared" si="9"/>
        <v>33366</v>
      </c>
      <c r="AT90" s="43">
        <f t="shared" si="9"/>
        <v>0</v>
      </c>
      <c r="AU90" s="43"/>
      <c r="AV90" s="43"/>
      <c r="AW90" s="43">
        <f t="shared" si="9"/>
        <v>0</v>
      </c>
      <c r="AX90" s="43">
        <f t="shared" si="9"/>
        <v>1950567</v>
      </c>
      <c r="AY90" s="77">
        <f t="shared" si="9"/>
        <v>0</v>
      </c>
      <c r="AZ90" s="78">
        <f t="shared" si="9"/>
        <v>443110</v>
      </c>
      <c r="BA90" s="78">
        <f t="shared" si="9"/>
        <v>1687084</v>
      </c>
      <c r="BB90" s="43">
        <f t="shared" si="9"/>
        <v>1451897</v>
      </c>
      <c r="BC90" s="43">
        <f t="shared" si="9"/>
        <v>208800</v>
      </c>
      <c r="BD90" s="79">
        <f t="shared" si="9"/>
        <v>1243097</v>
      </c>
      <c r="BE90" s="79">
        <f t="shared" si="9"/>
        <v>200925</v>
      </c>
      <c r="BF90" s="79">
        <f t="shared" si="9"/>
        <v>34262</v>
      </c>
      <c r="BG90" s="43">
        <f t="shared" si="9"/>
        <v>286692</v>
      </c>
      <c r="BH90" s="43">
        <f t="shared" si="9"/>
        <v>51363</v>
      </c>
      <c r="BI90" s="80">
        <f t="shared" si="9"/>
        <v>0</v>
      </c>
      <c r="BJ90" s="13"/>
      <c r="BK90" s="13"/>
      <c r="BL90" s="13"/>
      <c r="DI90" s="106"/>
      <c r="DJ90" s="106"/>
    </row>
    <row r="91" spans="1:114" s="15" customFormat="1" ht="12" thickTop="1" x14ac:dyDescent="0.3">
      <c r="A91" s="13"/>
      <c r="B91" s="81" t="s">
        <v>158</v>
      </c>
      <c r="C91" s="82"/>
      <c r="D91" s="83"/>
      <c r="E91" s="83"/>
      <c r="F91" s="83">
        <f>F46</f>
        <v>81838</v>
      </c>
      <c r="G91" s="83">
        <f>G46</f>
        <v>-3978</v>
      </c>
      <c r="H91" s="83">
        <f>H46</f>
        <v>16086</v>
      </c>
      <c r="I91" s="83">
        <f>I46</f>
        <v>456</v>
      </c>
      <c r="J91" s="83">
        <f>J46</f>
        <v>42325</v>
      </c>
      <c r="K91" s="83"/>
      <c r="L91" s="82">
        <f t="shared" ref="L91:AW91" si="10">L46-L90</f>
        <v>203564</v>
      </c>
      <c r="M91" s="84">
        <f t="shared" si="10"/>
        <v>56561</v>
      </c>
      <c r="N91" s="84">
        <f t="shared" si="10"/>
        <v>26708</v>
      </c>
      <c r="O91" s="84">
        <f t="shared" si="10"/>
        <v>17843</v>
      </c>
      <c r="P91" s="84">
        <f t="shared" si="10"/>
        <v>10096</v>
      </c>
      <c r="Q91" s="84">
        <f t="shared" si="10"/>
        <v>138677</v>
      </c>
      <c r="R91" s="84">
        <f t="shared" si="10"/>
        <v>44112</v>
      </c>
      <c r="S91" s="84">
        <f t="shared" si="10"/>
        <v>65</v>
      </c>
      <c r="T91" s="84">
        <f t="shared" si="10"/>
        <v>29205</v>
      </c>
      <c r="U91" s="84">
        <f t="shared" si="10"/>
        <v>19301</v>
      </c>
      <c r="V91" s="84">
        <f t="shared" si="10"/>
        <v>29301</v>
      </c>
      <c r="W91" s="84">
        <f t="shared" si="10"/>
        <v>9601</v>
      </c>
      <c r="X91" s="84">
        <f t="shared" si="10"/>
        <v>4432</v>
      </c>
      <c r="Y91" s="84">
        <f t="shared" si="10"/>
        <v>20573</v>
      </c>
      <c r="Z91" s="84">
        <f t="shared" si="10"/>
        <v>690</v>
      </c>
      <c r="AA91" s="84">
        <f t="shared" si="10"/>
        <v>6122</v>
      </c>
      <c r="AB91" s="84">
        <f t="shared" si="10"/>
        <v>16595</v>
      </c>
      <c r="AC91" s="84">
        <f t="shared" si="10"/>
        <v>24929</v>
      </c>
      <c r="AD91" s="84">
        <f t="shared" si="10"/>
        <v>27574</v>
      </c>
      <c r="AE91" s="84">
        <f t="shared" si="10"/>
        <v>47010</v>
      </c>
      <c r="AF91" s="84">
        <f t="shared" si="10"/>
        <v>44815</v>
      </c>
      <c r="AG91" s="84">
        <f t="shared" si="10"/>
        <v>147679</v>
      </c>
      <c r="AH91" s="84">
        <f t="shared" si="10"/>
        <v>75329</v>
      </c>
      <c r="AI91" s="84">
        <f t="shared" si="10"/>
        <v>35618</v>
      </c>
      <c r="AJ91" s="84">
        <f t="shared" si="10"/>
        <v>86716</v>
      </c>
      <c r="AK91" s="84">
        <f t="shared" si="10"/>
        <v>26671</v>
      </c>
      <c r="AL91" s="84">
        <f t="shared" si="10"/>
        <v>132611</v>
      </c>
      <c r="AM91" s="84">
        <f t="shared" si="10"/>
        <v>97955</v>
      </c>
      <c r="AN91" s="84">
        <f t="shared" si="10"/>
        <v>49211</v>
      </c>
      <c r="AO91" s="84">
        <f t="shared" si="10"/>
        <v>51402</v>
      </c>
      <c r="AP91" s="84">
        <f t="shared" si="10"/>
        <v>108852</v>
      </c>
      <c r="AQ91" s="84">
        <f t="shared" si="10"/>
        <v>32965</v>
      </c>
      <c r="AR91" s="84">
        <f t="shared" si="10"/>
        <v>6384</v>
      </c>
      <c r="AS91" s="84">
        <f t="shared" si="10"/>
        <v>30363</v>
      </c>
      <c r="AT91" s="84">
        <f t="shared" si="10"/>
        <v>3388</v>
      </c>
      <c r="AU91" s="84"/>
      <c r="AV91" s="84"/>
      <c r="AW91" s="84">
        <f t="shared" si="10"/>
        <v>0</v>
      </c>
      <c r="AX91" s="85">
        <f t="shared" ref="AX91" si="11">SUM(L91:AW91)</f>
        <v>1662918</v>
      </c>
      <c r="AY91" s="85">
        <f t="shared" ref="AY91" si="12">SUM(C91:AW91)</f>
        <v>1799645</v>
      </c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09"/>
      <c r="DI91" s="106"/>
      <c r="DJ91" s="106"/>
    </row>
    <row r="92" spans="1:114" s="15" customFormat="1" ht="12" thickBot="1" x14ac:dyDescent="0.35">
      <c r="A92" s="13"/>
      <c r="B92" s="81" t="s">
        <v>159</v>
      </c>
      <c r="C92" s="37"/>
      <c r="D92" s="36"/>
      <c r="E92" s="36"/>
      <c r="F92" s="36"/>
      <c r="G92" s="36"/>
      <c r="H92" s="36"/>
      <c r="I92" s="36"/>
      <c r="J92" s="36"/>
      <c r="K92" s="36"/>
      <c r="L92" s="37">
        <v>0</v>
      </c>
      <c r="M92" s="35">
        <v>0</v>
      </c>
      <c r="N92" s="35">
        <v>0</v>
      </c>
      <c r="O92" s="35">
        <v>0</v>
      </c>
      <c r="P92" s="35">
        <v>0</v>
      </c>
      <c r="Q92" s="35">
        <v>0</v>
      </c>
      <c r="R92" s="35">
        <v>0</v>
      </c>
      <c r="S92" s="35">
        <v>0</v>
      </c>
      <c r="T92" s="35">
        <v>0</v>
      </c>
      <c r="U92" s="35">
        <v>0</v>
      </c>
      <c r="V92" s="35">
        <v>0</v>
      </c>
      <c r="W92" s="35">
        <v>0</v>
      </c>
      <c r="X92" s="35">
        <v>0</v>
      </c>
      <c r="Y92" s="35">
        <v>0</v>
      </c>
      <c r="Z92" s="35">
        <v>0</v>
      </c>
      <c r="AA92" s="35">
        <v>0</v>
      </c>
      <c r="AB92" s="35">
        <v>0</v>
      </c>
      <c r="AC92" s="35">
        <v>0</v>
      </c>
      <c r="AD92" s="35">
        <v>0</v>
      </c>
      <c r="AE92" s="35">
        <v>0</v>
      </c>
      <c r="AF92" s="35">
        <v>0</v>
      </c>
      <c r="AG92" s="35">
        <v>0</v>
      </c>
      <c r="AH92" s="35">
        <v>0</v>
      </c>
      <c r="AI92" s="35">
        <v>0</v>
      </c>
      <c r="AJ92" s="35">
        <v>0</v>
      </c>
      <c r="AK92" s="35">
        <v>0</v>
      </c>
      <c r="AL92" s="35">
        <v>0</v>
      </c>
      <c r="AM92" s="35">
        <v>0</v>
      </c>
      <c r="AN92" s="35">
        <v>0</v>
      </c>
      <c r="AO92" s="35">
        <v>0</v>
      </c>
      <c r="AP92" s="35">
        <v>0</v>
      </c>
      <c r="AQ92" s="35">
        <v>0</v>
      </c>
      <c r="AR92" s="35">
        <v>0</v>
      </c>
      <c r="AS92" s="35">
        <v>0</v>
      </c>
      <c r="AT92" s="35">
        <v>0</v>
      </c>
      <c r="AU92" s="35"/>
      <c r="AV92" s="35"/>
      <c r="AW92" s="35">
        <v>0</v>
      </c>
      <c r="AX92" s="38">
        <v>0</v>
      </c>
      <c r="AY92" s="38">
        <v>0</v>
      </c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DI92" s="106"/>
      <c r="DJ92" s="106"/>
    </row>
    <row r="93" spans="1:114" s="15" customFormat="1" ht="12" thickTop="1" x14ac:dyDescent="0.3">
      <c r="A93" s="13"/>
      <c r="B93" s="81" t="s">
        <v>160</v>
      </c>
      <c r="C93" s="37"/>
      <c r="D93" s="36"/>
      <c r="E93" s="36"/>
      <c r="F93" s="36"/>
      <c r="G93" s="36"/>
      <c r="H93" s="36"/>
      <c r="I93" s="36"/>
      <c r="J93" s="36"/>
      <c r="K93" s="36"/>
      <c r="L93" s="37">
        <v>0</v>
      </c>
      <c r="M93" s="35">
        <v>0</v>
      </c>
      <c r="N93" s="35">
        <v>0</v>
      </c>
      <c r="O93" s="35">
        <v>0</v>
      </c>
      <c r="P93" s="35">
        <v>0</v>
      </c>
      <c r="Q93" s="35">
        <v>0</v>
      </c>
      <c r="R93" s="35">
        <v>0</v>
      </c>
      <c r="S93" s="35">
        <v>0</v>
      </c>
      <c r="T93" s="35">
        <v>0</v>
      </c>
      <c r="U93" s="35">
        <v>0</v>
      </c>
      <c r="V93" s="35">
        <v>0</v>
      </c>
      <c r="W93" s="35">
        <v>0</v>
      </c>
      <c r="X93" s="35">
        <v>0</v>
      </c>
      <c r="Y93" s="35">
        <v>0</v>
      </c>
      <c r="Z93" s="35">
        <v>0</v>
      </c>
      <c r="AA93" s="35">
        <v>0</v>
      </c>
      <c r="AB93" s="35">
        <v>0</v>
      </c>
      <c r="AC93" s="35">
        <v>0</v>
      </c>
      <c r="AD93" s="35">
        <v>0</v>
      </c>
      <c r="AE93" s="35">
        <v>0</v>
      </c>
      <c r="AF93" s="35">
        <v>0</v>
      </c>
      <c r="AG93" s="35">
        <v>0</v>
      </c>
      <c r="AH93" s="35">
        <v>0</v>
      </c>
      <c r="AI93" s="35">
        <v>0</v>
      </c>
      <c r="AJ93" s="35">
        <v>0</v>
      </c>
      <c r="AK93" s="35">
        <v>0</v>
      </c>
      <c r="AL93" s="35">
        <v>0</v>
      </c>
      <c r="AM93" s="35">
        <v>0</v>
      </c>
      <c r="AN93" s="35">
        <v>0</v>
      </c>
      <c r="AO93" s="35">
        <v>0</v>
      </c>
      <c r="AP93" s="35">
        <v>0</v>
      </c>
      <c r="AQ93" s="35">
        <v>0</v>
      </c>
      <c r="AR93" s="35">
        <v>0</v>
      </c>
      <c r="AS93" s="35">
        <v>0</v>
      </c>
      <c r="AT93" s="35">
        <v>0</v>
      </c>
      <c r="AU93" s="35"/>
      <c r="AV93" s="35"/>
      <c r="AW93" s="35">
        <v>0</v>
      </c>
      <c r="AX93" s="38">
        <v>0</v>
      </c>
      <c r="AY93" s="38">
        <v>0</v>
      </c>
      <c r="AZ93" s="13"/>
      <c r="BA93" s="86" t="s">
        <v>161</v>
      </c>
      <c r="BB93" s="87"/>
      <c r="BC93" s="87"/>
      <c r="BD93" s="87"/>
      <c r="BE93" s="88">
        <f>AX91</f>
        <v>1662918</v>
      </c>
      <c r="BF93" s="13"/>
      <c r="BG93" s="86" t="s">
        <v>162</v>
      </c>
      <c r="BH93" s="87"/>
      <c r="BI93" s="87"/>
      <c r="BJ93" s="87"/>
      <c r="BK93" s="88">
        <f>BA90</f>
        <v>1687084</v>
      </c>
      <c r="BL93" s="72"/>
      <c r="DI93" s="106"/>
      <c r="DJ93" s="106"/>
    </row>
    <row r="94" spans="1:114" s="15" customFormat="1" x14ac:dyDescent="0.3">
      <c r="A94" s="13"/>
      <c r="B94" s="81" t="s">
        <v>163</v>
      </c>
      <c r="C94" s="37"/>
      <c r="D94" s="36"/>
      <c r="E94" s="36"/>
      <c r="F94" s="36"/>
      <c r="G94" s="36"/>
      <c r="H94" s="36"/>
      <c r="I94" s="36"/>
      <c r="J94" s="36"/>
      <c r="K94" s="36"/>
      <c r="L94" s="37">
        <v>0</v>
      </c>
      <c r="M94" s="35">
        <v>0</v>
      </c>
      <c r="N94" s="35">
        <v>0</v>
      </c>
      <c r="O94" s="35">
        <v>0</v>
      </c>
      <c r="P94" s="35">
        <v>0</v>
      </c>
      <c r="Q94" s="35">
        <v>0</v>
      </c>
      <c r="R94" s="35">
        <v>0</v>
      </c>
      <c r="S94" s="35">
        <v>0</v>
      </c>
      <c r="T94" s="35">
        <v>0</v>
      </c>
      <c r="U94" s="35">
        <v>0</v>
      </c>
      <c r="V94" s="35">
        <v>0</v>
      </c>
      <c r="W94" s="35">
        <v>0</v>
      </c>
      <c r="X94" s="35">
        <v>0</v>
      </c>
      <c r="Y94" s="35">
        <v>0</v>
      </c>
      <c r="Z94" s="35">
        <v>0</v>
      </c>
      <c r="AA94" s="35">
        <v>0</v>
      </c>
      <c r="AB94" s="35">
        <v>0</v>
      </c>
      <c r="AC94" s="35">
        <v>0</v>
      </c>
      <c r="AD94" s="35">
        <v>0</v>
      </c>
      <c r="AE94" s="35">
        <v>0</v>
      </c>
      <c r="AF94" s="35">
        <v>0</v>
      </c>
      <c r="AG94" s="35">
        <v>0</v>
      </c>
      <c r="AH94" s="35">
        <v>0</v>
      </c>
      <c r="AI94" s="35">
        <v>0</v>
      </c>
      <c r="AJ94" s="35">
        <v>0</v>
      </c>
      <c r="AK94" s="35">
        <v>0</v>
      </c>
      <c r="AL94" s="35">
        <v>0</v>
      </c>
      <c r="AM94" s="35">
        <v>0</v>
      </c>
      <c r="AN94" s="35">
        <v>0</v>
      </c>
      <c r="AO94" s="35">
        <v>0</v>
      </c>
      <c r="AP94" s="35">
        <v>0</v>
      </c>
      <c r="AQ94" s="35">
        <v>0</v>
      </c>
      <c r="AR94" s="35">
        <v>0</v>
      </c>
      <c r="AS94" s="35">
        <v>0</v>
      </c>
      <c r="AT94" s="35">
        <v>0</v>
      </c>
      <c r="AU94" s="35"/>
      <c r="AV94" s="35"/>
      <c r="AW94" s="35">
        <v>0</v>
      </c>
      <c r="AX94" s="38">
        <v>0</v>
      </c>
      <c r="AY94" s="38">
        <v>0</v>
      </c>
      <c r="AZ94" s="13"/>
      <c r="BA94" s="89" t="s">
        <v>164</v>
      </c>
      <c r="BB94" s="13"/>
      <c r="BC94" s="13"/>
      <c r="BD94" s="13"/>
      <c r="BE94" s="74">
        <f>J46</f>
        <v>42325</v>
      </c>
      <c r="BF94" s="13"/>
      <c r="BG94" s="89" t="s">
        <v>165</v>
      </c>
      <c r="BH94" s="13"/>
      <c r="BI94" s="13"/>
      <c r="BJ94" s="13"/>
      <c r="BK94" s="74">
        <f>BG90</f>
        <v>286692</v>
      </c>
      <c r="BL94" s="72"/>
      <c r="DI94" s="106"/>
      <c r="DJ94" s="106"/>
    </row>
    <row r="95" spans="1:114" s="15" customFormat="1" x14ac:dyDescent="0.3">
      <c r="A95" s="45"/>
      <c r="B95" s="81" t="s">
        <v>166</v>
      </c>
      <c r="C95" s="90"/>
      <c r="D95" s="91"/>
      <c r="E95" s="91"/>
      <c r="F95" s="91"/>
      <c r="G95" s="91"/>
      <c r="H95" s="91"/>
      <c r="I95" s="91"/>
      <c r="J95" s="91"/>
      <c r="K95" s="91"/>
      <c r="L95" s="37">
        <v>0</v>
      </c>
      <c r="M95" s="92">
        <v>0</v>
      </c>
      <c r="N95" s="92">
        <v>0</v>
      </c>
      <c r="O95" s="92">
        <v>0</v>
      </c>
      <c r="P95" s="92">
        <v>0</v>
      </c>
      <c r="Q95" s="92">
        <v>0</v>
      </c>
      <c r="R95" s="92">
        <v>0</v>
      </c>
      <c r="S95" s="92">
        <v>0</v>
      </c>
      <c r="T95" s="92">
        <v>0</v>
      </c>
      <c r="U95" s="92">
        <v>0</v>
      </c>
      <c r="V95" s="92">
        <v>0</v>
      </c>
      <c r="W95" s="92">
        <v>0</v>
      </c>
      <c r="X95" s="92">
        <v>0</v>
      </c>
      <c r="Y95" s="92">
        <v>0</v>
      </c>
      <c r="Z95" s="92">
        <v>0</v>
      </c>
      <c r="AA95" s="92">
        <v>0</v>
      </c>
      <c r="AB95" s="92">
        <v>0</v>
      </c>
      <c r="AC95" s="92">
        <v>0</v>
      </c>
      <c r="AD95" s="92">
        <v>0</v>
      </c>
      <c r="AE95" s="92">
        <v>0</v>
      </c>
      <c r="AF95" s="92">
        <v>0</v>
      </c>
      <c r="AG95" s="92">
        <v>0</v>
      </c>
      <c r="AH95" s="92">
        <v>0</v>
      </c>
      <c r="AI95" s="92">
        <v>0</v>
      </c>
      <c r="AJ95" s="92">
        <v>0</v>
      </c>
      <c r="AK95" s="92">
        <v>0</v>
      </c>
      <c r="AL95" s="92">
        <v>0</v>
      </c>
      <c r="AM95" s="92">
        <v>0</v>
      </c>
      <c r="AN95" s="92">
        <v>0</v>
      </c>
      <c r="AO95" s="92">
        <v>0</v>
      </c>
      <c r="AP95" s="92">
        <v>0</v>
      </c>
      <c r="AQ95" s="92">
        <v>0</v>
      </c>
      <c r="AR95" s="92">
        <v>0</v>
      </c>
      <c r="AS95" s="92">
        <v>0</v>
      </c>
      <c r="AT95" s="92">
        <v>0</v>
      </c>
      <c r="AU95" s="92"/>
      <c r="AV95" s="92"/>
      <c r="AW95" s="92">
        <v>0</v>
      </c>
      <c r="AX95" s="38">
        <v>0</v>
      </c>
      <c r="AY95" s="38">
        <v>0</v>
      </c>
      <c r="AZ95" s="13"/>
      <c r="BA95" s="89" t="s">
        <v>167</v>
      </c>
      <c r="BB95" s="45"/>
      <c r="BC95" s="45"/>
      <c r="BD95" s="45"/>
      <c r="BE95" s="93">
        <f>I46</f>
        <v>456</v>
      </c>
      <c r="BF95" s="45"/>
      <c r="BG95" s="89" t="s">
        <v>168</v>
      </c>
      <c r="BH95" s="13"/>
      <c r="BI95" s="13"/>
      <c r="BJ95" s="13"/>
      <c r="BK95" s="74">
        <f>BH90</f>
        <v>51363</v>
      </c>
      <c r="BL95" s="72"/>
      <c r="DI95" s="106"/>
      <c r="DJ95" s="106"/>
    </row>
    <row r="96" spans="1:114" s="15" customFormat="1" x14ac:dyDescent="0.3">
      <c r="A96" s="13"/>
      <c r="B96" s="81" t="s">
        <v>169</v>
      </c>
      <c r="C96" s="37"/>
      <c r="D96" s="36"/>
      <c r="E96" s="36"/>
      <c r="F96" s="36"/>
      <c r="G96" s="36"/>
      <c r="H96" s="36"/>
      <c r="I96" s="36"/>
      <c r="J96" s="36"/>
      <c r="K96" s="36"/>
      <c r="L96" s="37">
        <v>0</v>
      </c>
      <c r="M96" s="35">
        <v>0</v>
      </c>
      <c r="N96" s="35">
        <v>0</v>
      </c>
      <c r="O96" s="35">
        <v>0</v>
      </c>
      <c r="P96" s="35">
        <v>0</v>
      </c>
      <c r="Q96" s="35">
        <v>0</v>
      </c>
      <c r="R96" s="35">
        <v>0</v>
      </c>
      <c r="S96" s="35">
        <v>0</v>
      </c>
      <c r="T96" s="35">
        <v>0</v>
      </c>
      <c r="U96" s="35">
        <v>0</v>
      </c>
      <c r="V96" s="35">
        <v>0</v>
      </c>
      <c r="W96" s="35">
        <v>0</v>
      </c>
      <c r="X96" s="35">
        <v>0</v>
      </c>
      <c r="Y96" s="35">
        <v>0</v>
      </c>
      <c r="Z96" s="35">
        <v>0</v>
      </c>
      <c r="AA96" s="35">
        <v>0</v>
      </c>
      <c r="AB96" s="35">
        <v>0</v>
      </c>
      <c r="AC96" s="35">
        <v>0</v>
      </c>
      <c r="AD96" s="35">
        <v>0</v>
      </c>
      <c r="AE96" s="35">
        <v>0</v>
      </c>
      <c r="AF96" s="35">
        <v>0</v>
      </c>
      <c r="AG96" s="35">
        <v>0</v>
      </c>
      <c r="AH96" s="35">
        <v>0</v>
      </c>
      <c r="AI96" s="35">
        <v>0</v>
      </c>
      <c r="AJ96" s="35">
        <v>0</v>
      </c>
      <c r="AK96" s="35">
        <v>0</v>
      </c>
      <c r="AL96" s="35">
        <v>0</v>
      </c>
      <c r="AM96" s="35">
        <v>0</v>
      </c>
      <c r="AN96" s="35">
        <v>0</v>
      </c>
      <c r="AO96" s="35">
        <v>0</v>
      </c>
      <c r="AP96" s="35">
        <v>0</v>
      </c>
      <c r="AQ96" s="35">
        <v>0</v>
      </c>
      <c r="AR96" s="35">
        <v>0</v>
      </c>
      <c r="AS96" s="35">
        <v>0</v>
      </c>
      <c r="AT96" s="35">
        <v>0</v>
      </c>
      <c r="AU96" s="35"/>
      <c r="AV96" s="35"/>
      <c r="AW96" s="35">
        <v>0</v>
      </c>
      <c r="AX96" s="38">
        <v>0</v>
      </c>
      <c r="AY96" s="38">
        <v>0</v>
      </c>
      <c r="AZ96" s="13"/>
      <c r="BA96" s="89" t="s">
        <v>170</v>
      </c>
      <c r="BB96" s="13"/>
      <c r="BC96" s="13"/>
      <c r="BD96" s="13"/>
      <c r="BE96" s="74">
        <f>H46+F46</f>
        <v>97924</v>
      </c>
      <c r="BF96" s="13"/>
      <c r="BG96" s="89" t="s">
        <v>171</v>
      </c>
      <c r="BH96" s="13"/>
      <c r="BI96" s="13"/>
      <c r="BJ96" s="13"/>
      <c r="BK96" s="74">
        <f>BI90</f>
        <v>0</v>
      </c>
      <c r="BL96" s="72"/>
      <c r="DI96" s="106"/>
      <c r="DJ96" s="106"/>
    </row>
    <row r="97" spans="1:114" s="15" customFormat="1" x14ac:dyDescent="0.3">
      <c r="A97" s="13"/>
      <c r="B97" s="81" t="s">
        <v>172</v>
      </c>
      <c r="C97" s="37"/>
      <c r="D97" s="36"/>
      <c r="E97" s="36"/>
      <c r="F97" s="36"/>
      <c r="G97" s="36"/>
      <c r="H97" s="36"/>
      <c r="I97" s="36"/>
      <c r="J97" s="36"/>
      <c r="K97" s="36"/>
      <c r="L97" s="37">
        <v>0</v>
      </c>
      <c r="M97" s="35">
        <v>0</v>
      </c>
      <c r="N97" s="35">
        <v>0</v>
      </c>
      <c r="O97" s="35">
        <v>0</v>
      </c>
      <c r="P97" s="35">
        <v>0</v>
      </c>
      <c r="Q97" s="35">
        <v>0</v>
      </c>
      <c r="R97" s="35">
        <v>0</v>
      </c>
      <c r="S97" s="35">
        <v>0</v>
      </c>
      <c r="T97" s="35">
        <v>0</v>
      </c>
      <c r="U97" s="35">
        <v>0</v>
      </c>
      <c r="V97" s="35">
        <v>0</v>
      </c>
      <c r="W97" s="35">
        <v>0</v>
      </c>
      <c r="X97" s="35">
        <v>0</v>
      </c>
      <c r="Y97" s="35">
        <v>0</v>
      </c>
      <c r="Z97" s="35">
        <v>0</v>
      </c>
      <c r="AA97" s="35">
        <v>0</v>
      </c>
      <c r="AB97" s="35">
        <v>0</v>
      </c>
      <c r="AC97" s="35">
        <v>0</v>
      </c>
      <c r="AD97" s="35">
        <v>0</v>
      </c>
      <c r="AE97" s="35">
        <v>0</v>
      </c>
      <c r="AF97" s="35">
        <v>0</v>
      </c>
      <c r="AG97" s="35">
        <v>0</v>
      </c>
      <c r="AH97" s="35">
        <v>0</v>
      </c>
      <c r="AI97" s="35">
        <v>0</v>
      </c>
      <c r="AJ97" s="35">
        <v>0</v>
      </c>
      <c r="AK97" s="35">
        <v>0</v>
      </c>
      <c r="AL97" s="35">
        <v>0</v>
      </c>
      <c r="AM97" s="35">
        <v>0</v>
      </c>
      <c r="AN97" s="35">
        <v>0</v>
      </c>
      <c r="AO97" s="35">
        <v>0</v>
      </c>
      <c r="AP97" s="35">
        <v>0</v>
      </c>
      <c r="AQ97" s="35">
        <v>0</v>
      </c>
      <c r="AR97" s="35">
        <v>0</v>
      </c>
      <c r="AS97" s="35">
        <v>0</v>
      </c>
      <c r="AT97" s="35">
        <v>0</v>
      </c>
      <c r="AU97" s="35"/>
      <c r="AV97" s="35"/>
      <c r="AW97" s="35">
        <v>0</v>
      </c>
      <c r="AX97" s="38">
        <v>0</v>
      </c>
      <c r="AY97" s="38">
        <v>0</v>
      </c>
      <c r="AZ97" s="13"/>
      <c r="BA97" s="89" t="s">
        <v>173</v>
      </c>
      <c r="BB97" s="13"/>
      <c r="BC97" s="13"/>
      <c r="BD97" s="13"/>
      <c r="BE97" s="74">
        <f>G46</f>
        <v>-3978</v>
      </c>
      <c r="BF97" s="13"/>
      <c r="BG97" s="89" t="s">
        <v>174</v>
      </c>
      <c r="BH97" s="13"/>
      <c r="BI97" s="13"/>
      <c r="BJ97" s="13"/>
      <c r="BK97" s="74">
        <f>AZ90</f>
        <v>443110</v>
      </c>
      <c r="BL97" s="72"/>
      <c r="DI97" s="106"/>
      <c r="DJ97" s="106"/>
    </row>
    <row r="98" spans="1:114" s="15" customFormat="1" ht="12" thickBot="1" x14ac:dyDescent="0.35">
      <c r="A98" s="13"/>
      <c r="B98" s="81" t="s">
        <v>175</v>
      </c>
      <c r="C98" s="94"/>
      <c r="D98" s="95"/>
      <c r="E98" s="95"/>
      <c r="F98" s="95"/>
      <c r="G98" s="95"/>
      <c r="H98" s="95"/>
      <c r="I98" s="95"/>
      <c r="J98" s="95"/>
      <c r="K98" s="95"/>
      <c r="L98" s="96">
        <v>203564</v>
      </c>
      <c r="M98" s="97">
        <v>56561</v>
      </c>
      <c r="N98" s="97">
        <v>26708</v>
      </c>
      <c r="O98" s="97">
        <v>17843</v>
      </c>
      <c r="P98" s="97">
        <v>10096</v>
      </c>
      <c r="Q98" s="97">
        <v>138677</v>
      </c>
      <c r="R98" s="97">
        <v>44112</v>
      </c>
      <c r="S98" s="97">
        <v>65</v>
      </c>
      <c r="T98" s="97">
        <v>29205</v>
      </c>
      <c r="U98" s="97">
        <v>19301</v>
      </c>
      <c r="V98" s="97">
        <v>29301</v>
      </c>
      <c r="W98" s="97">
        <v>9601</v>
      </c>
      <c r="X98" s="97">
        <v>4432</v>
      </c>
      <c r="Y98" s="97">
        <v>20573</v>
      </c>
      <c r="Z98" s="97">
        <v>690</v>
      </c>
      <c r="AA98" s="97">
        <v>6122</v>
      </c>
      <c r="AB98" s="97">
        <v>16595</v>
      </c>
      <c r="AC98" s="97">
        <v>24929</v>
      </c>
      <c r="AD98" s="97">
        <v>27574</v>
      </c>
      <c r="AE98" s="97">
        <v>47010</v>
      </c>
      <c r="AF98" s="97">
        <v>44815</v>
      </c>
      <c r="AG98" s="97">
        <v>147679</v>
      </c>
      <c r="AH98" s="97">
        <v>75329</v>
      </c>
      <c r="AI98" s="97">
        <v>35618</v>
      </c>
      <c r="AJ98" s="97">
        <v>86716</v>
      </c>
      <c r="AK98" s="97">
        <v>26671</v>
      </c>
      <c r="AL98" s="97">
        <v>132611</v>
      </c>
      <c r="AM98" s="97">
        <v>97955</v>
      </c>
      <c r="AN98" s="97">
        <v>49211</v>
      </c>
      <c r="AO98" s="97">
        <v>51402</v>
      </c>
      <c r="AP98" s="97">
        <v>108852</v>
      </c>
      <c r="AQ98" s="97">
        <v>32965</v>
      </c>
      <c r="AR98" s="97">
        <v>6384</v>
      </c>
      <c r="AS98" s="97">
        <v>30363</v>
      </c>
      <c r="AT98" s="97">
        <v>3388</v>
      </c>
      <c r="AU98" s="97"/>
      <c r="AV98" s="97"/>
      <c r="AW98" s="97">
        <v>0</v>
      </c>
      <c r="AX98" s="98">
        <v>1662918</v>
      </c>
      <c r="AY98" s="98">
        <v>1662918</v>
      </c>
      <c r="AZ98" s="13"/>
      <c r="BA98" s="89"/>
      <c r="BB98" s="13"/>
      <c r="BC98" s="13"/>
      <c r="BD98" s="13"/>
      <c r="BE98" s="74"/>
      <c r="BF98" s="13"/>
      <c r="BG98" s="89" t="s">
        <v>176</v>
      </c>
      <c r="BH98" s="13"/>
      <c r="BI98" s="13"/>
      <c r="BJ98" s="13"/>
      <c r="BK98" s="74">
        <f>AZ46</f>
        <v>668604</v>
      </c>
      <c r="BL98" s="72"/>
      <c r="DI98" s="106"/>
      <c r="DJ98" s="106"/>
    </row>
    <row r="99" spans="1:114" s="15" customFormat="1" ht="12.5" thickTop="1" thickBot="1" x14ac:dyDescent="0.35">
      <c r="A99" s="13"/>
      <c r="B99" s="99" t="s">
        <v>177</v>
      </c>
      <c r="C99" s="100"/>
      <c r="D99" s="100"/>
      <c r="E99" s="100"/>
      <c r="F99" s="100"/>
      <c r="G99" s="100"/>
      <c r="H99" s="100"/>
      <c r="I99" s="100"/>
      <c r="J99" s="100"/>
      <c r="K99" s="100"/>
      <c r="L99" s="101">
        <v>0</v>
      </c>
      <c r="M99" s="102">
        <v>0</v>
      </c>
      <c r="N99" s="102">
        <v>0</v>
      </c>
      <c r="O99" s="102">
        <v>0</v>
      </c>
      <c r="P99" s="102">
        <v>0</v>
      </c>
      <c r="Q99" s="102">
        <v>0</v>
      </c>
      <c r="R99" s="102">
        <v>0</v>
      </c>
      <c r="S99" s="102">
        <v>0</v>
      </c>
      <c r="T99" s="102">
        <v>0</v>
      </c>
      <c r="U99" s="102">
        <v>0</v>
      </c>
      <c r="V99" s="102">
        <v>0</v>
      </c>
      <c r="W99" s="102">
        <v>0</v>
      </c>
      <c r="X99" s="102">
        <v>0</v>
      </c>
      <c r="Y99" s="102">
        <v>0</v>
      </c>
      <c r="Z99" s="102">
        <v>0</v>
      </c>
      <c r="AA99" s="102">
        <v>0</v>
      </c>
      <c r="AB99" s="102">
        <v>0</v>
      </c>
      <c r="AC99" s="102">
        <v>0</v>
      </c>
      <c r="AD99" s="102">
        <v>0</v>
      </c>
      <c r="AE99" s="102">
        <v>0</v>
      </c>
      <c r="AF99" s="102">
        <v>0</v>
      </c>
      <c r="AG99" s="102">
        <v>0</v>
      </c>
      <c r="AH99" s="102">
        <v>0</v>
      </c>
      <c r="AI99" s="102">
        <v>0</v>
      </c>
      <c r="AJ99" s="102">
        <v>0</v>
      </c>
      <c r="AK99" s="102">
        <v>0</v>
      </c>
      <c r="AL99" s="102">
        <v>0</v>
      </c>
      <c r="AM99" s="102">
        <v>0</v>
      </c>
      <c r="AN99" s="102">
        <v>0</v>
      </c>
      <c r="AO99" s="102">
        <v>0</v>
      </c>
      <c r="AP99" s="102">
        <v>0</v>
      </c>
      <c r="AQ99" s="102">
        <v>0</v>
      </c>
      <c r="AR99" s="102">
        <v>0</v>
      </c>
      <c r="AS99" s="102">
        <v>0</v>
      </c>
      <c r="AT99" s="102">
        <v>0</v>
      </c>
      <c r="AU99" s="102"/>
      <c r="AV99" s="102"/>
      <c r="AW99" s="102">
        <v>0</v>
      </c>
      <c r="AX99" s="80">
        <v>0</v>
      </c>
      <c r="AY99" s="103">
        <v>0</v>
      </c>
      <c r="AZ99" s="13"/>
      <c r="BA99" s="17" t="s">
        <v>178</v>
      </c>
      <c r="BB99" s="18"/>
      <c r="BC99" s="18"/>
      <c r="BD99" s="18"/>
      <c r="BE99" s="103">
        <f>BE93+BE94+BE95+BE96+BE97</f>
        <v>1799645</v>
      </c>
      <c r="BF99" s="13"/>
      <c r="BG99" s="17" t="s">
        <v>178</v>
      </c>
      <c r="BH99" s="18"/>
      <c r="BI99" s="18"/>
      <c r="BJ99" s="18"/>
      <c r="BK99" s="103">
        <f>BK93+BK94+BK95+BK96+BK97-BK98</f>
        <v>1799645</v>
      </c>
      <c r="BL99" s="72"/>
      <c r="DI99" s="106"/>
      <c r="DJ99" s="106"/>
    </row>
    <row r="100" spans="1:114" ht="12" thickTop="1" x14ac:dyDescent="0.3"/>
    <row r="101" spans="1:114" x14ac:dyDescent="0.3">
      <c r="BF101" s="72"/>
    </row>
    <row r="102" spans="1:114" x14ac:dyDescent="0.3">
      <c r="BF102" s="110">
        <f>+BE99-BK99</f>
        <v>0</v>
      </c>
    </row>
    <row r="103" spans="1:114" x14ac:dyDescent="0.3">
      <c r="BH103" s="105"/>
    </row>
  </sheetData>
  <mergeCells count="2">
    <mergeCell ref="A5:B7"/>
    <mergeCell ref="A49:B51"/>
  </mergeCells>
  <conditionalFormatting sqref="BF102">
    <cfRule type="cellIs" dxfId="1" priority="1" operator="notEqual">
      <formula>0</formula>
    </cfRule>
  </conditionalFormatting>
  <printOptions gridLines="1"/>
  <pageMargins left="0.19685039370078741" right="0.19685039370078741" top="0.59055118110236227" bottom="0.31496062992125984" header="0.51181102362204722" footer="0.23622047244094491"/>
  <pageSetup paperSize="9" fitToWidth="3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L103"/>
  <sheetViews>
    <sheetView zoomScaleNormal="100" workbookViewId="0">
      <pane xSplit="1" ySplit="7" topLeftCell="C8" activePane="bottomRight" state="frozen"/>
      <selection activeCell="B113" sqref="B113"/>
      <selection pane="topRight" activeCell="B113" sqref="B113"/>
      <selection pane="bottomLeft" activeCell="B113" sqref="B113"/>
      <selection pane="bottomRight" activeCell="AT3" sqref="L3:AT3"/>
    </sheetView>
  </sheetViews>
  <sheetFormatPr baseColWidth="10" defaultColWidth="13.33203125" defaultRowHeight="11.5" x14ac:dyDescent="0.3"/>
  <cols>
    <col min="1" max="1" width="4.33203125" style="13" bestFit="1" customWidth="1"/>
    <col min="2" max="2" width="116.44140625" style="13" bestFit="1" customWidth="1"/>
    <col min="3" max="9" width="11.33203125" style="13" customWidth="1"/>
    <col min="10" max="10" width="16" style="13" customWidth="1"/>
    <col min="11" max="50" width="14.77734375" style="13" customWidth="1"/>
    <col min="51" max="56" width="11.33203125" style="13" customWidth="1"/>
    <col min="57" max="57" width="16.6640625" style="13" bestFit="1" customWidth="1"/>
    <col min="58" max="59" width="11.33203125" style="13" customWidth="1"/>
    <col min="60" max="60" width="12.109375" style="13" customWidth="1"/>
    <col min="61" max="61" width="10.77734375" style="13" bestFit="1" customWidth="1"/>
    <col min="62" max="62" width="13.6640625" style="16" customWidth="1"/>
    <col min="63" max="63" width="21.109375" style="16" bestFit="1" customWidth="1"/>
    <col min="64" max="16384" width="13.33203125" style="13"/>
  </cols>
  <sheetData>
    <row r="1" spans="1:64" x14ac:dyDescent="0.3">
      <c r="F1" s="14" t="s">
        <v>0</v>
      </c>
      <c r="G1" s="14"/>
      <c r="M1" s="15" t="s">
        <v>1</v>
      </c>
      <c r="AN1" s="1" t="s">
        <v>2</v>
      </c>
    </row>
    <row r="2" spans="1:64" x14ac:dyDescent="0.3">
      <c r="M2" s="15" t="s">
        <v>3</v>
      </c>
    </row>
    <row r="3" spans="1:64" ht="12" thickBot="1" x14ac:dyDescent="0.35">
      <c r="C3" s="14" t="s">
        <v>4</v>
      </c>
      <c r="AY3" s="14"/>
      <c r="BE3" s="14"/>
      <c r="BJ3" s="13"/>
      <c r="BL3" s="16"/>
    </row>
    <row r="4" spans="1:64" ht="12.5" thickTop="1" thickBot="1" x14ac:dyDescent="0.35">
      <c r="L4" s="17" t="s">
        <v>5</v>
      </c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9"/>
      <c r="BK4" s="13"/>
    </row>
    <row r="5" spans="1:64" ht="65.5" customHeight="1" thickTop="1" x14ac:dyDescent="0.3">
      <c r="A5" s="111" t="s">
        <v>6</v>
      </c>
      <c r="B5" s="112"/>
      <c r="C5" s="3" t="s">
        <v>7</v>
      </c>
      <c r="D5" s="20" t="s">
        <v>8</v>
      </c>
      <c r="E5" s="20" t="s">
        <v>9</v>
      </c>
      <c r="F5" s="20" t="s">
        <v>10</v>
      </c>
      <c r="G5" s="20" t="s">
        <v>11</v>
      </c>
      <c r="H5" s="20" t="s">
        <v>12</v>
      </c>
      <c r="I5" s="20" t="s">
        <v>13</v>
      </c>
      <c r="J5" s="21" t="s">
        <v>14</v>
      </c>
      <c r="K5" s="22" t="s">
        <v>15</v>
      </c>
      <c r="L5" s="2" t="s">
        <v>16</v>
      </c>
      <c r="M5" s="3" t="s">
        <v>17</v>
      </c>
      <c r="N5" s="3" t="s">
        <v>18</v>
      </c>
      <c r="O5" s="3" t="s">
        <v>19</v>
      </c>
      <c r="P5" s="3" t="s">
        <v>20</v>
      </c>
      <c r="Q5" s="3" t="s">
        <v>21</v>
      </c>
      <c r="R5" s="3" t="s">
        <v>22</v>
      </c>
      <c r="S5" s="3" t="s">
        <v>23</v>
      </c>
      <c r="T5" s="3" t="s">
        <v>24</v>
      </c>
      <c r="U5" s="3" t="s">
        <v>25</v>
      </c>
      <c r="V5" s="3" t="s">
        <v>26</v>
      </c>
      <c r="W5" s="3" t="s">
        <v>27</v>
      </c>
      <c r="X5" s="3" t="s">
        <v>28</v>
      </c>
      <c r="Y5" s="3" t="s">
        <v>29</v>
      </c>
      <c r="Z5" s="3" t="s">
        <v>30</v>
      </c>
      <c r="AA5" s="3" t="s">
        <v>31</v>
      </c>
      <c r="AB5" s="3" t="s">
        <v>32</v>
      </c>
      <c r="AC5" s="3" t="s">
        <v>33</v>
      </c>
      <c r="AD5" s="3" t="s">
        <v>34</v>
      </c>
      <c r="AE5" s="3" t="s">
        <v>35</v>
      </c>
      <c r="AF5" s="3" t="s">
        <v>36</v>
      </c>
      <c r="AG5" s="3" t="s">
        <v>37</v>
      </c>
      <c r="AH5" s="3" t="s">
        <v>38</v>
      </c>
      <c r="AI5" s="3" t="s">
        <v>39</v>
      </c>
      <c r="AJ5" s="3" t="s">
        <v>40</v>
      </c>
      <c r="AK5" s="3" t="s">
        <v>41</v>
      </c>
      <c r="AL5" s="3" t="s">
        <v>42</v>
      </c>
      <c r="AM5" s="3" t="s">
        <v>43</v>
      </c>
      <c r="AN5" s="3" t="s">
        <v>44</v>
      </c>
      <c r="AO5" s="3" t="s">
        <v>45</v>
      </c>
      <c r="AP5" s="3" t="s">
        <v>46</v>
      </c>
      <c r="AQ5" s="3" t="s">
        <v>47</v>
      </c>
      <c r="AR5" s="3" t="s">
        <v>48</v>
      </c>
      <c r="AS5" s="3" t="s">
        <v>49</v>
      </c>
      <c r="AT5" s="3" t="s">
        <v>50</v>
      </c>
      <c r="AU5" s="3" t="s">
        <v>51</v>
      </c>
      <c r="AV5" s="3" t="s">
        <v>52</v>
      </c>
      <c r="AW5" s="3" t="s">
        <v>53</v>
      </c>
      <c r="AX5" s="22" t="s">
        <v>54</v>
      </c>
      <c r="AY5" s="23" t="s">
        <v>55</v>
      </c>
      <c r="AZ5" s="24" t="s">
        <v>56</v>
      </c>
      <c r="BJ5" s="13"/>
      <c r="BK5" s="13"/>
    </row>
    <row r="6" spans="1:64" ht="15" customHeight="1" x14ac:dyDescent="0.3">
      <c r="A6" s="113"/>
      <c r="B6" s="114"/>
      <c r="C6" s="25"/>
      <c r="D6" s="26"/>
      <c r="E6" s="26"/>
      <c r="F6" s="26"/>
      <c r="G6" s="26"/>
      <c r="H6" s="26"/>
      <c r="I6" s="26"/>
      <c r="J6" s="26"/>
      <c r="K6" s="26"/>
      <c r="L6" s="27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8"/>
      <c r="AY6" s="29"/>
      <c r="AZ6" s="30"/>
      <c r="BJ6" s="13"/>
      <c r="BK6" s="13"/>
    </row>
    <row r="7" spans="1:64" ht="15" customHeight="1" thickBot="1" x14ac:dyDescent="0.35">
      <c r="A7" s="115"/>
      <c r="B7" s="116"/>
      <c r="C7" s="31"/>
      <c r="D7" s="32" t="s">
        <v>57</v>
      </c>
      <c r="E7" s="32" t="s">
        <v>58</v>
      </c>
      <c r="F7" s="32" t="s">
        <v>59</v>
      </c>
      <c r="G7" s="32" t="s">
        <v>60</v>
      </c>
      <c r="H7" s="32" t="s">
        <v>61</v>
      </c>
      <c r="I7" s="32" t="s">
        <v>62</v>
      </c>
      <c r="J7" s="32" t="s">
        <v>63</v>
      </c>
      <c r="K7" s="32"/>
      <c r="L7" s="33" t="s">
        <v>64</v>
      </c>
      <c r="M7" s="31" t="s">
        <v>65</v>
      </c>
      <c r="N7" s="31" t="s">
        <v>66</v>
      </c>
      <c r="O7" s="31" t="s">
        <v>67</v>
      </c>
      <c r="P7" s="31" t="s">
        <v>68</v>
      </c>
      <c r="Q7" s="31" t="s">
        <v>69</v>
      </c>
      <c r="R7" s="31" t="s">
        <v>70</v>
      </c>
      <c r="S7" s="31" t="s">
        <v>71</v>
      </c>
      <c r="T7" s="31" t="s">
        <v>72</v>
      </c>
      <c r="U7" s="31" t="s">
        <v>73</v>
      </c>
      <c r="V7" s="31" t="s">
        <v>74</v>
      </c>
      <c r="W7" s="31" t="s">
        <v>75</v>
      </c>
      <c r="X7" s="31" t="s">
        <v>76</v>
      </c>
      <c r="Y7" s="31" t="s">
        <v>77</v>
      </c>
      <c r="Z7" s="31" t="s">
        <v>78</v>
      </c>
      <c r="AA7" s="31" t="s">
        <v>79</v>
      </c>
      <c r="AB7" s="31" t="s">
        <v>80</v>
      </c>
      <c r="AC7" s="31" t="s">
        <v>81</v>
      </c>
      <c r="AD7" s="31" t="s">
        <v>82</v>
      </c>
      <c r="AE7" s="31" t="s">
        <v>83</v>
      </c>
      <c r="AF7" s="31" t="s">
        <v>84</v>
      </c>
      <c r="AG7" s="31" t="s">
        <v>85</v>
      </c>
      <c r="AH7" s="31" t="s">
        <v>86</v>
      </c>
      <c r="AI7" s="31" t="s">
        <v>87</v>
      </c>
      <c r="AJ7" s="31" t="s">
        <v>88</v>
      </c>
      <c r="AK7" s="31" t="s">
        <v>89</v>
      </c>
      <c r="AL7" s="31" t="s">
        <v>90</v>
      </c>
      <c r="AM7" s="31" t="s">
        <v>91</v>
      </c>
      <c r="AN7" s="31" t="s">
        <v>92</v>
      </c>
      <c r="AO7" s="31" t="s">
        <v>93</v>
      </c>
      <c r="AP7" s="31" t="s">
        <v>94</v>
      </c>
      <c r="AQ7" s="31" t="s">
        <v>95</v>
      </c>
      <c r="AR7" s="31" t="s">
        <v>96</v>
      </c>
      <c r="AS7" s="31" t="s">
        <v>97</v>
      </c>
      <c r="AT7" s="31" t="s">
        <v>98</v>
      </c>
      <c r="AU7" s="31" t="s">
        <v>99</v>
      </c>
      <c r="AV7" s="31" t="s">
        <v>100</v>
      </c>
      <c r="AW7" s="31" t="s">
        <v>101</v>
      </c>
      <c r="AX7" s="34"/>
      <c r="AY7" s="29"/>
      <c r="AZ7" s="30"/>
      <c r="BJ7" s="13"/>
      <c r="BK7" s="13"/>
    </row>
    <row r="8" spans="1:64" ht="15" customHeight="1" thickTop="1" x14ac:dyDescent="0.3">
      <c r="A8" s="4" t="s">
        <v>64</v>
      </c>
      <c r="B8" s="5" t="s">
        <v>102</v>
      </c>
      <c r="C8" s="35">
        <v>540599</v>
      </c>
      <c r="D8" s="35">
        <v>48943</v>
      </c>
      <c r="E8" s="36">
        <v>20335</v>
      </c>
      <c r="F8" s="36">
        <v>47</v>
      </c>
      <c r="G8" s="36">
        <v>0</v>
      </c>
      <c r="H8" s="36">
        <v>222</v>
      </c>
      <c r="I8" s="36">
        <v>54</v>
      </c>
      <c r="J8" s="36">
        <v>891</v>
      </c>
      <c r="K8" s="36">
        <v>470307</v>
      </c>
      <c r="L8" s="37">
        <v>454906</v>
      </c>
      <c r="M8" s="35">
        <v>0</v>
      </c>
      <c r="N8" s="35">
        <v>0</v>
      </c>
      <c r="O8" s="35">
        <v>0</v>
      </c>
      <c r="P8" s="35">
        <v>0</v>
      </c>
      <c r="Q8" s="35">
        <v>0</v>
      </c>
      <c r="R8" s="35">
        <v>0</v>
      </c>
      <c r="S8" s="35">
        <v>0</v>
      </c>
      <c r="T8" s="35">
        <v>0</v>
      </c>
      <c r="U8" s="35">
        <v>0</v>
      </c>
      <c r="V8" s="35">
        <v>0</v>
      </c>
      <c r="W8" s="35">
        <v>0</v>
      </c>
      <c r="X8" s="35">
        <v>0</v>
      </c>
      <c r="Y8" s="35">
        <v>0</v>
      </c>
      <c r="Z8" s="35">
        <v>0</v>
      </c>
      <c r="AA8" s="35">
        <v>0</v>
      </c>
      <c r="AB8" s="35">
        <v>0</v>
      </c>
      <c r="AC8" s="35">
        <v>0</v>
      </c>
      <c r="AD8" s="35">
        <v>0</v>
      </c>
      <c r="AE8" s="35">
        <v>0</v>
      </c>
      <c r="AF8" s="35">
        <v>0</v>
      </c>
      <c r="AG8" s="35">
        <v>0</v>
      </c>
      <c r="AH8" s="35">
        <v>0</v>
      </c>
      <c r="AI8" s="35">
        <v>0</v>
      </c>
      <c r="AJ8" s="35">
        <v>0</v>
      </c>
      <c r="AK8" s="35">
        <v>0</v>
      </c>
      <c r="AL8" s="35">
        <v>0</v>
      </c>
      <c r="AM8" s="35">
        <v>0</v>
      </c>
      <c r="AN8" s="35">
        <v>0</v>
      </c>
      <c r="AO8" s="35">
        <v>0</v>
      </c>
      <c r="AP8" s="35">
        <v>0</v>
      </c>
      <c r="AQ8" s="35">
        <v>0</v>
      </c>
      <c r="AR8" s="35">
        <v>0</v>
      </c>
      <c r="AS8" s="35">
        <v>0</v>
      </c>
      <c r="AT8" s="35">
        <v>0</v>
      </c>
      <c r="AU8" s="35"/>
      <c r="AV8" s="35"/>
      <c r="AW8" s="35">
        <v>0</v>
      </c>
      <c r="AX8" s="38">
        <v>454906</v>
      </c>
      <c r="AY8" s="82">
        <v>0</v>
      </c>
      <c r="AZ8" s="85">
        <v>15142</v>
      </c>
      <c r="BJ8" s="13"/>
      <c r="BK8" s="13"/>
    </row>
    <row r="9" spans="1:64" ht="15" customHeight="1" x14ac:dyDescent="0.3">
      <c r="A9" s="6" t="s">
        <v>65</v>
      </c>
      <c r="B9" s="7" t="s">
        <v>103</v>
      </c>
      <c r="C9" s="35">
        <v>137588</v>
      </c>
      <c r="D9" s="35">
        <v>10791</v>
      </c>
      <c r="E9" s="36">
        <v>1420</v>
      </c>
      <c r="F9" s="36">
        <v>0</v>
      </c>
      <c r="G9" s="36">
        <v>0</v>
      </c>
      <c r="H9" s="36">
        <v>0</v>
      </c>
      <c r="I9" s="36">
        <v>0</v>
      </c>
      <c r="J9" s="36">
        <v>64</v>
      </c>
      <c r="K9" s="36">
        <v>125425</v>
      </c>
      <c r="L9" s="37">
        <v>0</v>
      </c>
      <c r="M9" s="35">
        <v>121979</v>
      </c>
      <c r="N9" s="35">
        <v>0</v>
      </c>
      <c r="O9" s="35">
        <v>0</v>
      </c>
      <c r="P9" s="35">
        <v>0</v>
      </c>
      <c r="Q9" s="35">
        <v>0</v>
      </c>
      <c r="R9" s="35">
        <v>0</v>
      </c>
      <c r="S9" s="35">
        <v>0</v>
      </c>
      <c r="T9" s="35">
        <v>0</v>
      </c>
      <c r="U9" s="35">
        <v>0</v>
      </c>
      <c r="V9" s="35">
        <v>0</v>
      </c>
      <c r="W9" s="35">
        <v>0</v>
      </c>
      <c r="X9" s="35">
        <v>0</v>
      </c>
      <c r="Y9" s="35">
        <v>0</v>
      </c>
      <c r="Z9" s="35">
        <v>0</v>
      </c>
      <c r="AA9" s="35">
        <v>0</v>
      </c>
      <c r="AB9" s="35">
        <v>0</v>
      </c>
      <c r="AC9" s="35">
        <v>0</v>
      </c>
      <c r="AD9" s="35">
        <v>0</v>
      </c>
      <c r="AE9" s="35">
        <v>0</v>
      </c>
      <c r="AF9" s="35">
        <v>0</v>
      </c>
      <c r="AG9" s="35">
        <v>0</v>
      </c>
      <c r="AH9" s="35">
        <v>0</v>
      </c>
      <c r="AI9" s="35">
        <v>0</v>
      </c>
      <c r="AJ9" s="35">
        <v>0</v>
      </c>
      <c r="AK9" s="35">
        <v>0</v>
      </c>
      <c r="AL9" s="35">
        <v>0</v>
      </c>
      <c r="AM9" s="35">
        <v>0</v>
      </c>
      <c r="AN9" s="35">
        <v>0</v>
      </c>
      <c r="AO9" s="35">
        <v>0</v>
      </c>
      <c r="AP9" s="35">
        <v>0</v>
      </c>
      <c r="AQ9" s="35">
        <v>0</v>
      </c>
      <c r="AR9" s="35">
        <v>0</v>
      </c>
      <c r="AS9" s="35">
        <v>0</v>
      </c>
      <c r="AT9" s="35">
        <v>0</v>
      </c>
      <c r="AU9" s="35"/>
      <c r="AV9" s="35"/>
      <c r="AW9" s="35">
        <v>0</v>
      </c>
      <c r="AX9" s="38">
        <v>121979</v>
      </c>
      <c r="AY9" s="37">
        <v>0</v>
      </c>
      <c r="AZ9" s="38">
        <v>3433</v>
      </c>
      <c r="BJ9" s="13"/>
      <c r="BK9" s="13"/>
    </row>
    <row r="10" spans="1:64" ht="15" customHeight="1" x14ac:dyDescent="0.3">
      <c r="A10" s="6" t="s">
        <v>66</v>
      </c>
      <c r="B10" s="7" t="s">
        <v>104</v>
      </c>
      <c r="C10" s="35">
        <v>43430</v>
      </c>
      <c r="D10" s="35">
        <v>4492</v>
      </c>
      <c r="E10" s="36">
        <v>1349</v>
      </c>
      <c r="F10" s="36">
        <v>0</v>
      </c>
      <c r="G10" s="36">
        <v>0</v>
      </c>
      <c r="H10" s="36">
        <v>0</v>
      </c>
      <c r="I10" s="36">
        <v>0</v>
      </c>
      <c r="J10" s="36">
        <v>0</v>
      </c>
      <c r="K10" s="36">
        <v>37589</v>
      </c>
      <c r="L10" s="37">
        <v>0</v>
      </c>
      <c r="M10" s="35">
        <v>0</v>
      </c>
      <c r="N10" s="35">
        <v>37363</v>
      </c>
      <c r="O10" s="35">
        <v>0</v>
      </c>
      <c r="P10" s="35">
        <v>0</v>
      </c>
      <c r="Q10" s="35">
        <v>0</v>
      </c>
      <c r="R10" s="35">
        <v>0</v>
      </c>
      <c r="S10" s="35">
        <v>0</v>
      </c>
      <c r="T10" s="35">
        <v>0</v>
      </c>
      <c r="U10" s="35">
        <v>0</v>
      </c>
      <c r="V10" s="35">
        <v>0</v>
      </c>
      <c r="W10" s="35">
        <v>0</v>
      </c>
      <c r="X10" s="35">
        <v>0</v>
      </c>
      <c r="Y10" s="35">
        <v>0</v>
      </c>
      <c r="Z10" s="35">
        <v>0</v>
      </c>
      <c r="AA10" s="35">
        <v>0</v>
      </c>
      <c r="AB10" s="35">
        <v>0</v>
      </c>
      <c r="AC10" s="35">
        <v>0</v>
      </c>
      <c r="AD10" s="35">
        <v>0</v>
      </c>
      <c r="AE10" s="35">
        <v>0</v>
      </c>
      <c r="AF10" s="35">
        <v>0</v>
      </c>
      <c r="AG10" s="35">
        <v>0</v>
      </c>
      <c r="AH10" s="35">
        <v>0</v>
      </c>
      <c r="AI10" s="35">
        <v>0</v>
      </c>
      <c r="AJ10" s="35">
        <v>0</v>
      </c>
      <c r="AK10" s="35">
        <v>0</v>
      </c>
      <c r="AL10" s="35">
        <v>0</v>
      </c>
      <c r="AM10" s="35">
        <v>0</v>
      </c>
      <c r="AN10" s="35">
        <v>0</v>
      </c>
      <c r="AO10" s="35">
        <v>0</v>
      </c>
      <c r="AP10" s="35">
        <v>0</v>
      </c>
      <c r="AQ10" s="35">
        <v>0</v>
      </c>
      <c r="AR10" s="35">
        <v>0</v>
      </c>
      <c r="AS10" s="35">
        <v>0</v>
      </c>
      <c r="AT10" s="35">
        <v>0</v>
      </c>
      <c r="AU10" s="35"/>
      <c r="AV10" s="35"/>
      <c r="AW10" s="35">
        <v>0</v>
      </c>
      <c r="AX10" s="38">
        <v>37363</v>
      </c>
      <c r="AY10" s="37">
        <v>0</v>
      </c>
      <c r="AZ10" s="38">
        <v>216</v>
      </c>
      <c r="BJ10" s="13"/>
      <c r="BK10" s="13"/>
    </row>
    <row r="11" spans="1:64" ht="15" customHeight="1" x14ac:dyDescent="0.3">
      <c r="A11" s="6" t="s">
        <v>67</v>
      </c>
      <c r="B11" s="7" t="s">
        <v>105</v>
      </c>
      <c r="C11" s="35">
        <v>27305</v>
      </c>
      <c r="D11" s="35">
        <v>2875</v>
      </c>
      <c r="E11" s="36">
        <v>857</v>
      </c>
      <c r="F11" s="36">
        <v>4</v>
      </c>
      <c r="G11" s="36">
        <v>0</v>
      </c>
      <c r="H11" s="36">
        <v>0</v>
      </c>
      <c r="I11" s="36">
        <v>0</v>
      </c>
      <c r="J11" s="36">
        <v>26</v>
      </c>
      <c r="K11" s="36">
        <v>23569</v>
      </c>
      <c r="L11" s="37">
        <v>0</v>
      </c>
      <c r="M11" s="35">
        <v>0</v>
      </c>
      <c r="N11" s="35">
        <v>0</v>
      </c>
      <c r="O11" s="35">
        <v>22628</v>
      </c>
      <c r="P11" s="35">
        <v>0</v>
      </c>
      <c r="Q11" s="35">
        <v>0</v>
      </c>
      <c r="R11" s="35">
        <v>0</v>
      </c>
      <c r="S11" s="35">
        <v>0</v>
      </c>
      <c r="T11" s="35">
        <v>0</v>
      </c>
      <c r="U11" s="35">
        <v>0</v>
      </c>
      <c r="V11" s="35">
        <v>0</v>
      </c>
      <c r="W11" s="35">
        <v>0</v>
      </c>
      <c r="X11" s="35">
        <v>0</v>
      </c>
      <c r="Y11" s="35">
        <v>0</v>
      </c>
      <c r="Z11" s="35">
        <v>0</v>
      </c>
      <c r="AA11" s="35">
        <v>0</v>
      </c>
      <c r="AB11" s="35">
        <v>0</v>
      </c>
      <c r="AC11" s="35">
        <v>0</v>
      </c>
      <c r="AD11" s="35">
        <v>0</v>
      </c>
      <c r="AE11" s="35">
        <v>0</v>
      </c>
      <c r="AF11" s="35">
        <v>0</v>
      </c>
      <c r="AG11" s="35">
        <v>0</v>
      </c>
      <c r="AH11" s="35">
        <v>0</v>
      </c>
      <c r="AI11" s="35">
        <v>0</v>
      </c>
      <c r="AJ11" s="35">
        <v>0</v>
      </c>
      <c r="AK11" s="35">
        <v>0</v>
      </c>
      <c r="AL11" s="35">
        <v>0</v>
      </c>
      <c r="AM11" s="35">
        <v>0</v>
      </c>
      <c r="AN11" s="35">
        <v>0</v>
      </c>
      <c r="AO11" s="35">
        <v>0</v>
      </c>
      <c r="AP11" s="35">
        <v>0</v>
      </c>
      <c r="AQ11" s="35">
        <v>0</v>
      </c>
      <c r="AR11" s="35">
        <v>0</v>
      </c>
      <c r="AS11" s="35">
        <v>0</v>
      </c>
      <c r="AT11" s="35">
        <v>0</v>
      </c>
      <c r="AU11" s="35"/>
      <c r="AV11" s="35"/>
      <c r="AW11" s="35">
        <v>0</v>
      </c>
      <c r="AX11" s="38">
        <v>22628</v>
      </c>
      <c r="AY11" s="37">
        <v>0</v>
      </c>
      <c r="AZ11" s="38">
        <v>839</v>
      </c>
      <c r="BJ11" s="13"/>
      <c r="BK11" s="13"/>
    </row>
    <row r="12" spans="1:64" ht="15" customHeight="1" x14ac:dyDescent="0.3">
      <c r="A12" s="6" t="s">
        <v>68</v>
      </c>
      <c r="B12" s="7" t="s">
        <v>106</v>
      </c>
      <c r="C12" s="35">
        <v>50816</v>
      </c>
      <c r="D12" s="35">
        <v>3530</v>
      </c>
      <c r="E12" s="36">
        <v>1907</v>
      </c>
      <c r="F12" s="36">
        <v>112</v>
      </c>
      <c r="G12" s="36">
        <v>0</v>
      </c>
      <c r="H12" s="36">
        <v>0</v>
      </c>
      <c r="I12" s="36">
        <v>0</v>
      </c>
      <c r="J12" s="36">
        <v>205</v>
      </c>
      <c r="K12" s="36">
        <v>44736</v>
      </c>
      <c r="L12" s="37">
        <v>0</v>
      </c>
      <c r="M12" s="35">
        <v>0</v>
      </c>
      <c r="N12" s="35">
        <v>0</v>
      </c>
      <c r="O12" s="35">
        <v>0</v>
      </c>
      <c r="P12" s="35">
        <v>32560</v>
      </c>
      <c r="Q12" s="35">
        <v>0</v>
      </c>
      <c r="R12" s="35">
        <v>0</v>
      </c>
      <c r="S12" s="35">
        <v>0</v>
      </c>
      <c r="T12" s="35">
        <v>0</v>
      </c>
      <c r="U12" s="35">
        <v>0</v>
      </c>
      <c r="V12" s="35">
        <v>0</v>
      </c>
      <c r="W12" s="35">
        <v>0</v>
      </c>
      <c r="X12" s="35">
        <v>0</v>
      </c>
      <c r="Y12" s="35">
        <v>3487</v>
      </c>
      <c r="Z12" s="35">
        <v>0</v>
      </c>
      <c r="AA12" s="35">
        <v>0</v>
      </c>
      <c r="AB12" s="35">
        <v>0</v>
      </c>
      <c r="AC12" s="35">
        <v>0</v>
      </c>
      <c r="AD12" s="35">
        <v>0</v>
      </c>
      <c r="AE12" s="35">
        <v>0</v>
      </c>
      <c r="AF12" s="35">
        <v>0</v>
      </c>
      <c r="AG12" s="35">
        <v>0</v>
      </c>
      <c r="AH12" s="35">
        <v>0</v>
      </c>
      <c r="AI12" s="35">
        <v>0</v>
      </c>
      <c r="AJ12" s="35">
        <v>0</v>
      </c>
      <c r="AK12" s="35">
        <v>0</v>
      </c>
      <c r="AL12" s="35">
        <v>0</v>
      </c>
      <c r="AM12" s="35">
        <v>0</v>
      </c>
      <c r="AN12" s="35">
        <v>0</v>
      </c>
      <c r="AO12" s="35">
        <v>0</v>
      </c>
      <c r="AP12" s="35">
        <v>0</v>
      </c>
      <c r="AQ12" s="35">
        <v>0</v>
      </c>
      <c r="AR12" s="35">
        <v>0</v>
      </c>
      <c r="AS12" s="35">
        <v>0</v>
      </c>
      <c r="AT12" s="35">
        <v>0</v>
      </c>
      <c r="AU12" s="35"/>
      <c r="AV12" s="35"/>
      <c r="AW12" s="35">
        <v>0</v>
      </c>
      <c r="AX12" s="38">
        <v>36189</v>
      </c>
      <c r="AY12" s="37">
        <v>0</v>
      </c>
      <c r="AZ12" s="38">
        <v>7205</v>
      </c>
      <c r="BJ12" s="13"/>
      <c r="BK12" s="13"/>
    </row>
    <row r="13" spans="1:64" ht="15" customHeight="1" x14ac:dyDescent="0.3">
      <c r="A13" s="6" t="s">
        <v>69</v>
      </c>
      <c r="B13" s="7" t="s">
        <v>107</v>
      </c>
      <c r="C13" s="35">
        <v>481189</v>
      </c>
      <c r="D13" s="35">
        <v>46122</v>
      </c>
      <c r="E13" s="36">
        <v>10563</v>
      </c>
      <c r="F13" s="36">
        <v>17161</v>
      </c>
      <c r="G13" s="36">
        <v>0</v>
      </c>
      <c r="H13" s="36">
        <v>475</v>
      </c>
      <c r="I13" s="36">
        <v>34</v>
      </c>
      <c r="J13" s="36">
        <v>4988</v>
      </c>
      <c r="K13" s="36">
        <v>402476</v>
      </c>
      <c r="L13" s="37">
        <v>0</v>
      </c>
      <c r="M13" s="35">
        <v>0</v>
      </c>
      <c r="N13" s="35">
        <v>0</v>
      </c>
      <c r="O13" s="35">
        <v>0</v>
      </c>
      <c r="P13" s="35">
        <v>0</v>
      </c>
      <c r="Q13" s="35">
        <v>351045</v>
      </c>
      <c r="R13" s="35">
        <v>0</v>
      </c>
      <c r="S13" s="35">
        <v>0</v>
      </c>
      <c r="T13" s="35">
        <v>0</v>
      </c>
      <c r="U13" s="35">
        <v>0</v>
      </c>
      <c r="V13" s="35">
        <v>0</v>
      </c>
      <c r="W13" s="35">
        <v>0</v>
      </c>
      <c r="X13" s="35">
        <v>0</v>
      </c>
      <c r="Y13" s="35">
        <v>0</v>
      </c>
      <c r="Z13" s="35">
        <v>0</v>
      </c>
      <c r="AA13" s="35">
        <v>0</v>
      </c>
      <c r="AB13" s="35">
        <v>0</v>
      </c>
      <c r="AC13" s="35">
        <v>0</v>
      </c>
      <c r="AD13" s="35">
        <v>0</v>
      </c>
      <c r="AE13" s="35">
        <v>0</v>
      </c>
      <c r="AF13" s="35">
        <v>0</v>
      </c>
      <c r="AG13" s="35">
        <v>0</v>
      </c>
      <c r="AH13" s="35">
        <v>0</v>
      </c>
      <c r="AI13" s="35">
        <v>0</v>
      </c>
      <c r="AJ13" s="35">
        <v>0</v>
      </c>
      <c r="AK13" s="35">
        <v>0</v>
      </c>
      <c r="AL13" s="35">
        <v>0</v>
      </c>
      <c r="AM13" s="35">
        <v>0</v>
      </c>
      <c r="AN13" s="35">
        <v>0</v>
      </c>
      <c r="AO13" s="35">
        <v>0</v>
      </c>
      <c r="AP13" s="35">
        <v>0</v>
      </c>
      <c r="AQ13" s="35">
        <v>0</v>
      </c>
      <c r="AR13" s="35">
        <v>0</v>
      </c>
      <c r="AS13" s="35">
        <v>0</v>
      </c>
      <c r="AT13" s="35">
        <v>0</v>
      </c>
      <c r="AU13" s="35"/>
      <c r="AV13" s="35"/>
      <c r="AW13" s="35">
        <v>0</v>
      </c>
      <c r="AX13" s="38">
        <v>351045</v>
      </c>
      <c r="AY13" s="37">
        <v>0</v>
      </c>
      <c r="AZ13" s="38">
        <v>52984</v>
      </c>
      <c r="BJ13" s="13"/>
      <c r="BK13" s="13"/>
    </row>
    <row r="14" spans="1:64" ht="15" customHeight="1" x14ac:dyDescent="0.3">
      <c r="A14" s="6" t="s">
        <v>70</v>
      </c>
      <c r="B14" s="7" t="s">
        <v>108</v>
      </c>
      <c r="C14" s="35">
        <v>123481</v>
      </c>
      <c r="D14" s="35">
        <v>9454</v>
      </c>
      <c r="E14" s="36">
        <v>871</v>
      </c>
      <c r="F14" s="36">
        <v>3161</v>
      </c>
      <c r="G14" s="36">
        <v>0</v>
      </c>
      <c r="H14" s="36">
        <v>2145</v>
      </c>
      <c r="I14" s="36">
        <v>11</v>
      </c>
      <c r="J14" s="36">
        <v>5449</v>
      </c>
      <c r="K14" s="36">
        <v>103267</v>
      </c>
      <c r="L14" s="37">
        <v>0</v>
      </c>
      <c r="M14" s="35">
        <v>0</v>
      </c>
      <c r="N14" s="35">
        <v>0</v>
      </c>
      <c r="O14" s="35">
        <v>0</v>
      </c>
      <c r="P14" s="35">
        <v>0</v>
      </c>
      <c r="Q14" s="35">
        <v>0</v>
      </c>
      <c r="R14" s="35">
        <v>95793</v>
      </c>
      <c r="S14" s="35">
        <v>0</v>
      </c>
      <c r="T14" s="35">
        <v>0</v>
      </c>
      <c r="U14" s="35">
        <v>0</v>
      </c>
      <c r="V14" s="35">
        <v>0</v>
      </c>
      <c r="W14" s="35">
        <v>0</v>
      </c>
      <c r="X14" s="35">
        <v>0</v>
      </c>
      <c r="Y14" s="35">
        <v>0</v>
      </c>
      <c r="Z14" s="35">
        <v>0</v>
      </c>
      <c r="AA14" s="35">
        <v>0</v>
      </c>
      <c r="AB14" s="35">
        <v>0</v>
      </c>
      <c r="AC14" s="35">
        <v>0</v>
      </c>
      <c r="AD14" s="35">
        <v>0</v>
      </c>
      <c r="AE14" s="35">
        <v>0</v>
      </c>
      <c r="AF14" s="35">
        <v>0</v>
      </c>
      <c r="AG14" s="35">
        <v>0</v>
      </c>
      <c r="AH14" s="35">
        <v>0</v>
      </c>
      <c r="AI14" s="35">
        <v>0</v>
      </c>
      <c r="AJ14" s="35">
        <v>0</v>
      </c>
      <c r="AK14" s="35">
        <v>0</v>
      </c>
      <c r="AL14" s="35">
        <v>0</v>
      </c>
      <c r="AM14" s="35">
        <v>0</v>
      </c>
      <c r="AN14" s="35">
        <v>0</v>
      </c>
      <c r="AO14" s="35">
        <v>0</v>
      </c>
      <c r="AP14" s="35">
        <v>0</v>
      </c>
      <c r="AQ14" s="35">
        <v>0</v>
      </c>
      <c r="AR14" s="35">
        <v>0</v>
      </c>
      <c r="AS14" s="35">
        <v>0</v>
      </c>
      <c r="AT14" s="35">
        <v>0</v>
      </c>
      <c r="AU14" s="35"/>
      <c r="AV14" s="35"/>
      <c r="AW14" s="35">
        <v>0</v>
      </c>
      <c r="AX14" s="38">
        <v>95793</v>
      </c>
      <c r="AY14" s="37">
        <v>0</v>
      </c>
      <c r="AZ14" s="38">
        <v>7448</v>
      </c>
      <c r="BJ14" s="13"/>
      <c r="BK14" s="13"/>
    </row>
    <row r="15" spans="1:64" ht="15" customHeight="1" x14ac:dyDescent="0.3">
      <c r="A15" s="6" t="s">
        <v>71</v>
      </c>
      <c r="B15" s="7" t="s">
        <v>109</v>
      </c>
      <c r="C15" s="35">
        <v>16653</v>
      </c>
      <c r="D15" s="35">
        <v>1093</v>
      </c>
      <c r="E15" s="36">
        <v>263</v>
      </c>
      <c r="F15" s="36">
        <v>1423</v>
      </c>
      <c r="G15" s="36">
        <v>0</v>
      </c>
      <c r="H15" s="36">
        <v>0</v>
      </c>
      <c r="I15" s="36">
        <v>214</v>
      </c>
      <c r="J15" s="36">
        <v>2870</v>
      </c>
      <c r="K15" s="36">
        <v>11097</v>
      </c>
      <c r="L15" s="37">
        <v>0</v>
      </c>
      <c r="M15" s="35">
        <v>0</v>
      </c>
      <c r="N15" s="35">
        <v>0</v>
      </c>
      <c r="O15" s="35">
        <v>0</v>
      </c>
      <c r="P15" s="35">
        <v>0</v>
      </c>
      <c r="Q15" s="35">
        <v>0</v>
      </c>
      <c r="R15" s="35">
        <v>0</v>
      </c>
      <c r="S15" s="35">
        <v>80</v>
      </c>
      <c r="T15" s="35">
        <v>0</v>
      </c>
      <c r="U15" s="35">
        <v>0</v>
      </c>
      <c r="V15" s="35">
        <v>0</v>
      </c>
      <c r="W15" s="35">
        <v>0</v>
      </c>
      <c r="X15" s="35">
        <v>0</v>
      </c>
      <c r="Y15" s="35">
        <v>0</v>
      </c>
      <c r="Z15" s="35">
        <v>0</v>
      </c>
      <c r="AA15" s="35">
        <v>0</v>
      </c>
      <c r="AB15" s="35">
        <v>0</v>
      </c>
      <c r="AC15" s="35">
        <v>0</v>
      </c>
      <c r="AD15" s="35">
        <v>0</v>
      </c>
      <c r="AE15" s="35">
        <v>0</v>
      </c>
      <c r="AF15" s="35">
        <v>0</v>
      </c>
      <c r="AG15" s="35">
        <v>0</v>
      </c>
      <c r="AH15" s="35">
        <v>0</v>
      </c>
      <c r="AI15" s="35">
        <v>0</v>
      </c>
      <c r="AJ15" s="35">
        <v>0</v>
      </c>
      <c r="AK15" s="35">
        <v>0</v>
      </c>
      <c r="AL15" s="35">
        <v>0</v>
      </c>
      <c r="AM15" s="35">
        <v>0</v>
      </c>
      <c r="AN15" s="35">
        <v>0</v>
      </c>
      <c r="AO15" s="35">
        <v>0</v>
      </c>
      <c r="AP15" s="35">
        <v>0</v>
      </c>
      <c r="AQ15" s="35">
        <v>0</v>
      </c>
      <c r="AR15" s="35">
        <v>0</v>
      </c>
      <c r="AS15" s="35">
        <v>0</v>
      </c>
      <c r="AT15" s="35">
        <v>0</v>
      </c>
      <c r="AU15" s="35"/>
      <c r="AV15" s="35"/>
      <c r="AW15" s="35">
        <v>0</v>
      </c>
      <c r="AX15" s="38">
        <v>80</v>
      </c>
      <c r="AY15" s="37">
        <v>0</v>
      </c>
      <c r="AZ15" s="38">
        <v>11029</v>
      </c>
      <c r="BJ15" s="13"/>
      <c r="BK15" s="13"/>
    </row>
    <row r="16" spans="1:64" ht="15" customHeight="1" x14ac:dyDescent="0.3">
      <c r="A16" s="6" t="s">
        <v>72</v>
      </c>
      <c r="B16" s="7" t="s">
        <v>110</v>
      </c>
      <c r="C16" s="35">
        <v>192732</v>
      </c>
      <c r="D16" s="35">
        <v>42047</v>
      </c>
      <c r="E16" s="36">
        <v>841</v>
      </c>
      <c r="F16" s="36">
        <v>8642</v>
      </c>
      <c r="G16" s="36">
        <v>0</v>
      </c>
      <c r="H16" s="36">
        <v>0</v>
      </c>
      <c r="I16" s="36">
        <v>34</v>
      </c>
      <c r="J16" s="36">
        <v>7687</v>
      </c>
      <c r="K16" s="36">
        <v>133621</v>
      </c>
      <c r="L16" s="37">
        <v>0</v>
      </c>
      <c r="M16" s="35">
        <v>0</v>
      </c>
      <c r="N16" s="35">
        <v>0</v>
      </c>
      <c r="O16" s="35">
        <v>0</v>
      </c>
      <c r="P16" s="35">
        <v>0</v>
      </c>
      <c r="Q16" s="35">
        <v>0</v>
      </c>
      <c r="R16" s="35">
        <v>0</v>
      </c>
      <c r="S16" s="35">
        <v>0</v>
      </c>
      <c r="T16" s="35">
        <v>79497</v>
      </c>
      <c r="U16" s="35">
        <v>0</v>
      </c>
      <c r="V16" s="35">
        <v>0</v>
      </c>
      <c r="W16" s="35">
        <v>0</v>
      </c>
      <c r="X16" s="35">
        <v>0</v>
      </c>
      <c r="Y16" s="35">
        <v>0</v>
      </c>
      <c r="Z16" s="35">
        <v>0</v>
      </c>
      <c r="AA16" s="35">
        <v>0</v>
      </c>
      <c r="AB16" s="35">
        <v>0</v>
      </c>
      <c r="AC16" s="35">
        <v>0</v>
      </c>
      <c r="AD16" s="35">
        <v>0</v>
      </c>
      <c r="AE16" s="35">
        <v>0</v>
      </c>
      <c r="AF16" s="35">
        <v>0</v>
      </c>
      <c r="AG16" s="35">
        <v>0</v>
      </c>
      <c r="AH16" s="35">
        <v>0</v>
      </c>
      <c r="AI16" s="35">
        <v>0</v>
      </c>
      <c r="AJ16" s="35">
        <v>0</v>
      </c>
      <c r="AK16" s="35">
        <v>0</v>
      </c>
      <c r="AL16" s="35">
        <v>0</v>
      </c>
      <c r="AM16" s="35">
        <v>0</v>
      </c>
      <c r="AN16" s="35">
        <v>0</v>
      </c>
      <c r="AO16" s="35">
        <v>0</v>
      </c>
      <c r="AP16" s="35">
        <v>0</v>
      </c>
      <c r="AQ16" s="35">
        <v>0</v>
      </c>
      <c r="AR16" s="35">
        <v>0</v>
      </c>
      <c r="AS16" s="35">
        <v>0</v>
      </c>
      <c r="AT16" s="35">
        <v>0</v>
      </c>
      <c r="AU16" s="35"/>
      <c r="AV16" s="35"/>
      <c r="AW16" s="35">
        <v>0</v>
      </c>
      <c r="AX16" s="38">
        <v>79497</v>
      </c>
      <c r="AY16" s="37">
        <v>0</v>
      </c>
      <c r="AZ16" s="38">
        <v>53771</v>
      </c>
      <c r="BJ16" s="13"/>
      <c r="BK16" s="13"/>
    </row>
    <row r="17" spans="1:63" ht="15" customHeight="1" x14ac:dyDescent="0.3">
      <c r="A17" s="6" t="s">
        <v>73</v>
      </c>
      <c r="B17" s="7" t="s">
        <v>111</v>
      </c>
      <c r="C17" s="35">
        <v>126636</v>
      </c>
      <c r="D17" s="35">
        <v>16885</v>
      </c>
      <c r="E17" s="36">
        <v>3545</v>
      </c>
      <c r="F17" s="36">
        <v>1053</v>
      </c>
      <c r="G17" s="36">
        <v>0</v>
      </c>
      <c r="H17" s="36">
        <v>0</v>
      </c>
      <c r="I17" s="36">
        <v>1</v>
      </c>
      <c r="J17" s="36">
        <v>2027</v>
      </c>
      <c r="K17" s="36">
        <v>103292</v>
      </c>
      <c r="L17" s="37">
        <v>0</v>
      </c>
      <c r="M17" s="35">
        <v>0</v>
      </c>
      <c r="N17" s="35">
        <v>0</v>
      </c>
      <c r="O17" s="35">
        <v>0</v>
      </c>
      <c r="P17" s="35">
        <v>0</v>
      </c>
      <c r="Q17" s="35">
        <v>0</v>
      </c>
      <c r="R17" s="35">
        <v>0</v>
      </c>
      <c r="S17" s="35">
        <v>0</v>
      </c>
      <c r="T17" s="35">
        <v>0</v>
      </c>
      <c r="U17" s="35">
        <v>88362</v>
      </c>
      <c r="V17" s="35">
        <v>0</v>
      </c>
      <c r="W17" s="35">
        <v>0</v>
      </c>
      <c r="X17" s="35">
        <v>0</v>
      </c>
      <c r="Y17" s="35">
        <v>0</v>
      </c>
      <c r="Z17" s="35">
        <v>0</v>
      </c>
      <c r="AA17" s="35">
        <v>0</v>
      </c>
      <c r="AB17" s="35">
        <v>0</v>
      </c>
      <c r="AC17" s="35">
        <v>0</v>
      </c>
      <c r="AD17" s="35">
        <v>0</v>
      </c>
      <c r="AE17" s="35">
        <v>0</v>
      </c>
      <c r="AF17" s="35">
        <v>0</v>
      </c>
      <c r="AG17" s="35">
        <v>0</v>
      </c>
      <c r="AH17" s="35">
        <v>0</v>
      </c>
      <c r="AI17" s="35">
        <v>0</v>
      </c>
      <c r="AJ17" s="35">
        <v>0</v>
      </c>
      <c r="AK17" s="35">
        <v>0</v>
      </c>
      <c r="AL17" s="35">
        <v>0</v>
      </c>
      <c r="AM17" s="35">
        <v>0</v>
      </c>
      <c r="AN17" s="35">
        <v>0</v>
      </c>
      <c r="AO17" s="35">
        <v>0</v>
      </c>
      <c r="AP17" s="35">
        <v>0</v>
      </c>
      <c r="AQ17" s="35">
        <v>0</v>
      </c>
      <c r="AR17" s="35">
        <v>0</v>
      </c>
      <c r="AS17" s="35">
        <v>0</v>
      </c>
      <c r="AT17" s="35">
        <v>0</v>
      </c>
      <c r="AU17" s="35"/>
      <c r="AV17" s="35"/>
      <c r="AW17" s="35">
        <v>0</v>
      </c>
      <c r="AX17" s="38">
        <v>88362</v>
      </c>
      <c r="AY17" s="37">
        <v>0</v>
      </c>
      <c r="AZ17" s="38">
        <v>14850</v>
      </c>
      <c r="BJ17" s="13"/>
      <c r="BK17" s="13"/>
    </row>
    <row r="18" spans="1:63" ht="15" customHeight="1" x14ac:dyDescent="0.3">
      <c r="A18" s="6" t="s">
        <v>74</v>
      </c>
      <c r="B18" s="7" t="s">
        <v>112</v>
      </c>
      <c r="C18" s="35">
        <v>431147</v>
      </c>
      <c r="D18" s="35">
        <v>40577</v>
      </c>
      <c r="E18" s="36">
        <v>6675</v>
      </c>
      <c r="F18" s="36">
        <v>15785</v>
      </c>
      <c r="G18" s="36">
        <v>-2151</v>
      </c>
      <c r="H18" s="36">
        <v>20472</v>
      </c>
      <c r="I18" s="36">
        <v>12</v>
      </c>
      <c r="J18" s="36">
        <v>10795</v>
      </c>
      <c r="K18" s="36">
        <v>332072</v>
      </c>
      <c r="L18" s="37">
        <v>0</v>
      </c>
      <c r="M18" s="35">
        <v>0</v>
      </c>
      <c r="N18" s="35">
        <v>0</v>
      </c>
      <c r="O18" s="35">
        <v>0</v>
      </c>
      <c r="P18" s="35">
        <v>0</v>
      </c>
      <c r="Q18" s="35">
        <v>0</v>
      </c>
      <c r="R18" s="35">
        <v>0</v>
      </c>
      <c r="S18" s="35">
        <v>0</v>
      </c>
      <c r="T18" s="35">
        <v>0</v>
      </c>
      <c r="U18" s="35">
        <v>0</v>
      </c>
      <c r="V18" s="35">
        <v>47959</v>
      </c>
      <c r="W18" s="35">
        <v>0</v>
      </c>
      <c r="X18" s="35">
        <v>0</v>
      </c>
      <c r="Y18" s="35">
        <v>0</v>
      </c>
      <c r="Z18" s="35">
        <v>0</v>
      </c>
      <c r="AA18" s="35">
        <v>0</v>
      </c>
      <c r="AB18" s="35">
        <v>0</v>
      </c>
      <c r="AC18" s="35">
        <v>0</v>
      </c>
      <c r="AD18" s="35">
        <v>0</v>
      </c>
      <c r="AE18" s="35">
        <v>0</v>
      </c>
      <c r="AF18" s="35">
        <v>0</v>
      </c>
      <c r="AG18" s="35">
        <v>0</v>
      </c>
      <c r="AH18" s="35">
        <v>0</v>
      </c>
      <c r="AI18" s="35">
        <v>0</v>
      </c>
      <c r="AJ18" s="35">
        <v>0</v>
      </c>
      <c r="AK18" s="35">
        <v>0</v>
      </c>
      <c r="AL18" s="35">
        <v>0</v>
      </c>
      <c r="AM18" s="35">
        <v>0</v>
      </c>
      <c r="AN18" s="35">
        <v>0</v>
      </c>
      <c r="AO18" s="35">
        <v>0</v>
      </c>
      <c r="AP18" s="35">
        <v>0</v>
      </c>
      <c r="AQ18" s="35">
        <v>0</v>
      </c>
      <c r="AR18" s="35">
        <v>0</v>
      </c>
      <c r="AS18" s="35">
        <v>0</v>
      </c>
      <c r="AT18" s="35">
        <v>0</v>
      </c>
      <c r="AU18" s="35"/>
      <c r="AV18" s="35"/>
      <c r="AW18" s="35">
        <v>0</v>
      </c>
      <c r="AX18" s="38">
        <v>47959</v>
      </c>
      <c r="AY18" s="37">
        <v>0</v>
      </c>
      <c r="AZ18" s="38">
        <v>287949</v>
      </c>
      <c r="BJ18" s="13"/>
      <c r="BK18" s="13"/>
    </row>
    <row r="19" spans="1:63" ht="15" customHeight="1" x14ac:dyDescent="0.3">
      <c r="A19" s="6" t="s">
        <v>75</v>
      </c>
      <c r="B19" s="7" t="s">
        <v>113</v>
      </c>
      <c r="C19" s="35">
        <v>47199</v>
      </c>
      <c r="D19" s="35">
        <v>9143</v>
      </c>
      <c r="E19" s="36">
        <v>879</v>
      </c>
      <c r="F19" s="36">
        <v>0</v>
      </c>
      <c r="G19" s="36">
        <v>0</v>
      </c>
      <c r="H19" s="36">
        <v>0</v>
      </c>
      <c r="I19" s="36">
        <v>1</v>
      </c>
      <c r="J19" s="36">
        <v>429</v>
      </c>
      <c r="K19" s="36">
        <v>36694</v>
      </c>
      <c r="L19" s="37">
        <v>0</v>
      </c>
      <c r="M19" s="35">
        <v>0</v>
      </c>
      <c r="N19" s="35">
        <v>0</v>
      </c>
      <c r="O19" s="35">
        <v>0</v>
      </c>
      <c r="P19" s="35">
        <v>0</v>
      </c>
      <c r="Q19" s="35">
        <v>0</v>
      </c>
      <c r="R19" s="35">
        <v>0</v>
      </c>
      <c r="S19" s="35">
        <v>0</v>
      </c>
      <c r="T19" s="35">
        <v>0</v>
      </c>
      <c r="U19" s="35">
        <v>0</v>
      </c>
      <c r="V19" s="35">
        <v>0</v>
      </c>
      <c r="W19" s="35">
        <v>10248</v>
      </c>
      <c r="X19" s="35">
        <v>0</v>
      </c>
      <c r="Y19" s="35">
        <v>0</v>
      </c>
      <c r="Z19" s="35">
        <v>0</v>
      </c>
      <c r="AA19" s="35">
        <v>0</v>
      </c>
      <c r="AB19" s="35">
        <v>0</v>
      </c>
      <c r="AC19" s="35">
        <v>0</v>
      </c>
      <c r="AD19" s="35">
        <v>0</v>
      </c>
      <c r="AE19" s="35">
        <v>0</v>
      </c>
      <c r="AF19" s="35">
        <v>0</v>
      </c>
      <c r="AG19" s="35">
        <v>0</v>
      </c>
      <c r="AH19" s="35">
        <v>0</v>
      </c>
      <c r="AI19" s="35">
        <v>0</v>
      </c>
      <c r="AJ19" s="35">
        <v>0</v>
      </c>
      <c r="AK19" s="35">
        <v>0</v>
      </c>
      <c r="AL19" s="35">
        <v>0</v>
      </c>
      <c r="AM19" s="35">
        <v>0</v>
      </c>
      <c r="AN19" s="35">
        <v>0</v>
      </c>
      <c r="AO19" s="35">
        <v>0</v>
      </c>
      <c r="AP19" s="35">
        <v>0</v>
      </c>
      <c r="AQ19" s="35">
        <v>0</v>
      </c>
      <c r="AR19" s="35">
        <v>0</v>
      </c>
      <c r="AS19" s="35">
        <v>0</v>
      </c>
      <c r="AT19" s="35">
        <v>0</v>
      </c>
      <c r="AU19" s="35"/>
      <c r="AV19" s="35"/>
      <c r="AW19" s="35">
        <v>0</v>
      </c>
      <c r="AX19" s="38">
        <v>10248</v>
      </c>
      <c r="AY19" s="37">
        <v>0</v>
      </c>
      <c r="AZ19" s="38">
        <v>26398</v>
      </c>
      <c r="BJ19" s="13"/>
      <c r="BK19" s="13"/>
    </row>
    <row r="20" spans="1:63" ht="15" customHeight="1" x14ac:dyDescent="0.3">
      <c r="A20" s="6" t="s">
        <v>76</v>
      </c>
      <c r="B20" s="7" t="s">
        <v>114</v>
      </c>
      <c r="C20" s="35">
        <v>42151</v>
      </c>
      <c r="D20" s="35">
        <v>2084</v>
      </c>
      <c r="E20" s="36">
        <v>737</v>
      </c>
      <c r="F20" s="36">
        <v>2736</v>
      </c>
      <c r="G20" s="36">
        <v>0</v>
      </c>
      <c r="H20" s="36">
        <v>0</v>
      </c>
      <c r="I20" s="36">
        <v>4</v>
      </c>
      <c r="J20" s="36">
        <v>1324</v>
      </c>
      <c r="K20" s="36">
        <v>35321</v>
      </c>
      <c r="L20" s="37">
        <v>0</v>
      </c>
      <c r="M20" s="35">
        <v>0</v>
      </c>
      <c r="N20" s="35">
        <v>0</v>
      </c>
      <c r="O20" s="35">
        <v>0</v>
      </c>
      <c r="P20" s="35">
        <v>0</v>
      </c>
      <c r="Q20" s="35">
        <v>0</v>
      </c>
      <c r="R20" s="35">
        <v>0</v>
      </c>
      <c r="S20" s="35">
        <v>0</v>
      </c>
      <c r="T20" s="35">
        <v>0</v>
      </c>
      <c r="U20" s="35">
        <v>0</v>
      </c>
      <c r="V20" s="35">
        <v>0</v>
      </c>
      <c r="W20" s="35">
        <v>0</v>
      </c>
      <c r="X20" s="35">
        <v>26056</v>
      </c>
      <c r="Y20" s="35">
        <v>651</v>
      </c>
      <c r="Z20" s="35">
        <v>0</v>
      </c>
      <c r="AA20" s="35">
        <v>0</v>
      </c>
      <c r="AB20" s="35">
        <v>0</v>
      </c>
      <c r="AC20" s="35">
        <v>0</v>
      </c>
      <c r="AD20" s="35">
        <v>0</v>
      </c>
      <c r="AE20" s="35">
        <v>0</v>
      </c>
      <c r="AF20" s="35">
        <v>0</v>
      </c>
      <c r="AG20" s="35">
        <v>0</v>
      </c>
      <c r="AH20" s="35">
        <v>0</v>
      </c>
      <c r="AI20" s="35">
        <v>0</v>
      </c>
      <c r="AJ20" s="35">
        <v>0</v>
      </c>
      <c r="AK20" s="35">
        <v>0</v>
      </c>
      <c r="AL20" s="35">
        <v>0</v>
      </c>
      <c r="AM20" s="35">
        <v>0</v>
      </c>
      <c r="AN20" s="35">
        <v>0</v>
      </c>
      <c r="AO20" s="35">
        <v>0</v>
      </c>
      <c r="AP20" s="35">
        <v>0</v>
      </c>
      <c r="AQ20" s="35">
        <v>0</v>
      </c>
      <c r="AR20" s="35">
        <v>0</v>
      </c>
      <c r="AS20" s="35">
        <v>0</v>
      </c>
      <c r="AT20" s="35">
        <v>0</v>
      </c>
      <c r="AU20" s="35"/>
      <c r="AV20" s="35"/>
      <c r="AW20" s="35">
        <v>0</v>
      </c>
      <c r="AX20" s="38">
        <v>26816</v>
      </c>
      <c r="AY20" s="37">
        <v>0</v>
      </c>
      <c r="AZ20" s="38">
        <v>8344</v>
      </c>
      <c r="BJ20" s="13"/>
      <c r="BK20" s="13"/>
    </row>
    <row r="21" spans="1:63" ht="15" customHeight="1" x14ac:dyDescent="0.3">
      <c r="A21" s="6" t="s">
        <v>77</v>
      </c>
      <c r="B21" s="7" t="s">
        <v>115</v>
      </c>
      <c r="C21" s="35">
        <v>188488</v>
      </c>
      <c r="D21" s="35">
        <v>4630</v>
      </c>
      <c r="E21" s="36">
        <v>1583</v>
      </c>
      <c r="F21" s="36">
        <v>9016</v>
      </c>
      <c r="G21" s="36">
        <v>0</v>
      </c>
      <c r="H21" s="36">
        <v>0</v>
      </c>
      <c r="I21" s="36">
        <v>0</v>
      </c>
      <c r="J21" s="36">
        <v>2803</v>
      </c>
      <c r="K21" s="36">
        <v>170009</v>
      </c>
      <c r="L21" s="37">
        <v>0</v>
      </c>
      <c r="M21" s="35">
        <v>0</v>
      </c>
      <c r="N21" s="35">
        <v>0</v>
      </c>
      <c r="O21" s="35">
        <v>0</v>
      </c>
      <c r="P21" s="35">
        <v>0</v>
      </c>
      <c r="Q21" s="35">
        <v>0</v>
      </c>
      <c r="R21" s="35">
        <v>0</v>
      </c>
      <c r="S21" s="35">
        <v>0</v>
      </c>
      <c r="T21" s="35">
        <v>0</v>
      </c>
      <c r="U21" s="35">
        <v>0</v>
      </c>
      <c r="V21" s="35">
        <v>0</v>
      </c>
      <c r="W21" s="35">
        <v>0</v>
      </c>
      <c r="X21" s="35">
        <v>0</v>
      </c>
      <c r="Y21" s="35">
        <v>125450</v>
      </c>
      <c r="Z21" s="35">
        <v>0</v>
      </c>
      <c r="AA21" s="35">
        <v>0</v>
      </c>
      <c r="AB21" s="35">
        <v>0</v>
      </c>
      <c r="AC21" s="35">
        <v>0</v>
      </c>
      <c r="AD21" s="35">
        <v>0</v>
      </c>
      <c r="AE21" s="35">
        <v>0</v>
      </c>
      <c r="AF21" s="35">
        <v>0</v>
      </c>
      <c r="AG21" s="35">
        <v>0</v>
      </c>
      <c r="AH21" s="35">
        <v>0</v>
      </c>
      <c r="AI21" s="35">
        <v>0</v>
      </c>
      <c r="AJ21" s="35">
        <v>0</v>
      </c>
      <c r="AK21" s="35">
        <v>0</v>
      </c>
      <c r="AL21" s="35">
        <v>0</v>
      </c>
      <c r="AM21" s="35">
        <v>0</v>
      </c>
      <c r="AN21" s="35">
        <v>0</v>
      </c>
      <c r="AO21" s="35">
        <v>0</v>
      </c>
      <c r="AP21" s="35">
        <v>0</v>
      </c>
      <c r="AQ21" s="35">
        <v>0</v>
      </c>
      <c r="AR21" s="35">
        <v>0</v>
      </c>
      <c r="AS21" s="35">
        <v>0</v>
      </c>
      <c r="AT21" s="35">
        <v>0</v>
      </c>
      <c r="AU21" s="35"/>
      <c r="AV21" s="35"/>
      <c r="AW21" s="35">
        <v>0</v>
      </c>
      <c r="AX21" s="38">
        <v>125450</v>
      </c>
      <c r="AY21" s="37">
        <v>0</v>
      </c>
      <c r="AZ21" s="38">
        <v>45214</v>
      </c>
      <c r="BJ21" s="13"/>
      <c r="BK21" s="13"/>
    </row>
    <row r="22" spans="1:63" ht="15" customHeight="1" x14ac:dyDescent="0.3">
      <c r="A22" s="6" t="s">
        <v>78</v>
      </c>
      <c r="B22" s="7" t="s">
        <v>116</v>
      </c>
      <c r="C22" s="35">
        <v>90301</v>
      </c>
      <c r="D22" s="35">
        <v>6962</v>
      </c>
      <c r="E22" s="36">
        <v>2115</v>
      </c>
      <c r="F22" s="36">
        <v>3747</v>
      </c>
      <c r="G22" s="36">
        <v>0</v>
      </c>
      <c r="H22" s="36">
        <v>0</v>
      </c>
      <c r="I22" s="36">
        <v>59</v>
      </c>
      <c r="J22" s="36">
        <v>1717</v>
      </c>
      <c r="K22" s="36">
        <v>75512</v>
      </c>
      <c r="L22" s="37">
        <v>0</v>
      </c>
      <c r="M22" s="35">
        <v>0</v>
      </c>
      <c r="N22" s="35">
        <v>0</v>
      </c>
      <c r="O22" s="35">
        <v>0</v>
      </c>
      <c r="P22" s="35">
        <v>0</v>
      </c>
      <c r="Q22" s="35">
        <v>0</v>
      </c>
      <c r="R22" s="35">
        <v>0</v>
      </c>
      <c r="S22" s="35">
        <v>0</v>
      </c>
      <c r="T22" s="35">
        <v>0</v>
      </c>
      <c r="U22" s="35">
        <v>0</v>
      </c>
      <c r="V22" s="35">
        <v>0</v>
      </c>
      <c r="W22" s="35">
        <v>0</v>
      </c>
      <c r="X22" s="35">
        <v>0</v>
      </c>
      <c r="Y22" s="35">
        <v>0</v>
      </c>
      <c r="Z22" s="35">
        <v>38501</v>
      </c>
      <c r="AA22" s="35">
        <v>0</v>
      </c>
      <c r="AB22" s="35">
        <v>0</v>
      </c>
      <c r="AC22" s="35">
        <v>0</v>
      </c>
      <c r="AD22" s="35">
        <v>0</v>
      </c>
      <c r="AE22" s="35">
        <v>0</v>
      </c>
      <c r="AF22" s="35">
        <v>0</v>
      </c>
      <c r="AG22" s="35">
        <v>0</v>
      </c>
      <c r="AH22" s="35">
        <v>0</v>
      </c>
      <c r="AI22" s="35">
        <v>0</v>
      </c>
      <c r="AJ22" s="35">
        <v>0</v>
      </c>
      <c r="AK22" s="35">
        <v>0</v>
      </c>
      <c r="AL22" s="35">
        <v>0</v>
      </c>
      <c r="AM22" s="35">
        <v>0</v>
      </c>
      <c r="AN22" s="35">
        <v>0</v>
      </c>
      <c r="AO22" s="35">
        <v>0</v>
      </c>
      <c r="AP22" s="35">
        <v>0</v>
      </c>
      <c r="AQ22" s="35">
        <v>0</v>
      </c>
      <c r="AR22" s="35">
        <v>0</v>
      </c>
      <c r="AS22" s="35">
        <v>0</v>
      </c>
      <c r="AT22" s="35">
        <v>0</v>
      </c>
      <c r="AU22" s="35"/>
      <c r="AV22" s="35"/>
      <c r="AW22" s="35">
        <v>0</v>
      </c>
      <c r="AX22" s="38">
        <v>38501</v>
      </c>
      <c r="AY22" s="37">
        <v>0</v>
      </c>
      <c r="AZ22" s="38">
        <v>34358</v>
      </c>
      <c r="BJ22" s="13"/>
      <c r="BK22" s="13"/>
    </row>
    <row r="23" spans="1:63" ht="15" customHeight="1" x14ac:dyDescent="0.3">
      <c r="A23" s="6" t="s">
        <v>79</v>
      </c>
      <c r="B23" s="7" t="s">
        <v>117</v>
      </c>
      <c r="C23" s="35">
        <v>98909</v>
      </c>
      <c r="D23" s="35">
        <v>8711</v>
      </c>
      <c r="E23" s="36">
        <v>482</v>
      </c>
      <c r="F23" s="36">
        <v>5327</v>
      </c>
      <c r="G23" s="36">
        <v>0</v>
      </c>
      <c r="H23" s="36">
        <v>0</v>
      </c>
      <c r="I23" s="36">
        <v>23</v>
      </c>
      <c r="J23" s="36">
        <v>6303</v>
      </c>
      <c r="K23" s="36">
        <v>78089</v>
      </c>
      <c r="L23" s="37">
        <v>0</v>
      </c>
      <c r="M23" s="35">
        <v>0</v>
      </c>
      <c r="N23" s="35">
        <v>0</v>
      </c>
      <c r="O23" s="35">
        <v>0</v>
      </c>
      <c r="P23" s="35">
        <v>0</v>
      </c>
      <c r="Q23" s="35">
        <v>0</v>
      </c>
      <c r="R23" s="35">
        <v>0</v>
      </c>
      <c r="S23" s="35">
        <v>0</v>
      </c>
      <c r="T23" s="35">
        <v>0</v>
      </c>
      <c r="U23" s="35">
        <v>0</v>
      </c>
      <c r="V23" s="35">
        <v>0</v>
      </c>
      <c r="W23" s="35">
        <v>0</v>
      </c>
      <c r="X23" s="35">
        <v>0</v>
      </c>
      <c r="Y23" s="35">
        <v>0</v>
      </c>
      <c r="Z23" s="35">
        <v>0</v>
      </c>
      <c r="AA23" s="35">
        <v>12218</v>
      </c>
      <c r="AB23" s="35">
        <v>0</v>
      </c>
      <c r="AC23" s="35">
        <v>0</v>
      </c>
      <c r="AD23" s="35">
        <v>0</v>
      </c>
      <c r="AE23" s="35">
        <v>0</v>
      </c>
      <c r="AF23" s="35">
        <v>0</v>
      </c>
      <c r="AG23" s="35">
        <v>0</v>
      </c>
      <c r="AH23" s="35">
        <v>0</v>
      </c>
      <c r="AI23" s="35">
        <v>0</v>
      </c>
      <c r="AJ23" s="35">
        <v>0</v>
      </c>
      <c r="AK23" s="35">
        <v>0</v>
      </c>
      <c r="AL23" s="35">
        <v>0</v>
      </c>
      <c r="AM23" s="35">
        <v>0</v>
      </c>
      <c r="AN23" s="35">
        <v>0</v>
      </c>
      <c r="AO23" s="35">
        <v>0</v>
      </c>
      <c r="AP23" s="35">
        <v>0</v>
      </c>
      <c r="AQ23" s="35">
        <v>0</v>
      </c>
      <c r="AR23" s="35">
        <v>0</v>
      </c>
      <c r="AS23" s="35">
        <v>0</v>
      </c>
      <c r="AT23" s="35">
        <v>0</v>
      </c>
      <c r="AU23" s="35"/>
      <c r="AV23" s="35"/>
      <c r="AW23" s="35">
        <v>0</v>
      </c>
      <c r="AX23" s="38">
        <v>12218</v>
      </c>
      <c r="AY23" s="37">
        <v>0</v>
      </c>
      <c r="AZ23" s="38">
        <v>67070</v>
      </c>
      <c r="BJ23" s="13"/>
      <c r="BK23" s="13"/>
    </row>
    <row r="24" spans="1:63" ht="15" customHeight="1" x14ac:dyDescent="0.3">
      <c r="A24" s="6" t="s">
        <v>80</v>
      </c>
      <c r="B24" s="7" t="s">
        <v>118</v>
      </c>
      <c r="C24" s="35">
        <v>56698</v>
      </c>
      <c r="D24" s="35">
        <v>4183</v>
      </c>
      <c r="E24" s="36">
        <v>447</v>
      </c>
      <c r="F24" s="36">
        <v>1055</v>
      </c>
      <c r="G24" s="36">
        <v>0</v>
      </c>
      <c r="H24" s="36">
        <v>0</v>
      </c>
      <c r="I24" s="36">
        <v>2</v>
      </c>
      <c r="J24" s="36">
        <v>392</v>
      </c>
      <c r="K24" s="36">
        <v>50608</v>
      </c>
      <c r="L24" s="37">
        <v>0</v>
      </c>
      <c r="M24" s="35">
        <v>0</v>
      </c>
      <c r="N24" s="35">
        <v>0</v>
      </c>
      <c r="O24" s="35">
        <v>0</v>
      </c>
      <c r="P24" s="35">
        <v>0</v>
      </c>
      <c r="Q24" s="35">
        <v>0</v>
      </c>
      <c r="R24" s="35">
        <v>0</v>
      </c>
      <c r="S24" s="35">
        <v>0</v>
      </c>
      <c r="T24" s="35">
        <v>0</v>
      </c>
      <c r="U24" s="35">
        <v>0</v>
      </c>
      <c r="V24" s="35">
        <v>0</v>
      </c>
      <c r="W24" s="35">
        <v>0</v>
      </c>
      <c r="X24" s="35">
        <v>0</v>
      </c>
      <c r="Y24" s="35">
        <v>0</v>
      </c>
      <c r="Z24" s="35">
        <v>0</v>
      </c>
      <c r="AA24" s="35">
        <v>0</v>
      </c>
      <c r="AB24" s="35">
        <v>42932</v>
      </c>
      <c r="AC24" s="35">
        <v>0</v>
      </c>
      <c r="AD24" s="35">
        <v>0</v>
      </c>
      <c r="AE24" s="35">
        <v>0</v>
      </c>
      <c r="AF24" s="35">
        <v>0</v>
      </c>
      <c r="AG24" s="35">
        <v>0</v>
      </c>
      <c r="AH24" s="35">
        <v>0</v>
      </c>
      <c r="AI24" s="35">
        <v>0</v>
      </c>
      <c r="AJ24" s="35">
        <v>0</v>
      </c>
      <c r="AK24" s="35">
        <v>0</v>
      </c>
      <c r="AL24" s="35">
        <v>0</v>
      </c>
      <c r="AM24" s="35">
        <v>0</v>
      </c>
      <c r="AN24" s="35">
        <v>0</v>
      </c>
      <c r="AO24" s="35">
        <v>0</v>
      </c>
      <c r="AP24" s="35">
        <v>0</v>
      </c>
      <c r="AQ24" s="35">
        <v>0</v>
      </c>
      <c r="AR24" s="35">
        <v>0</v>
      </c>
      <c r="AS24" s="35">
        <v>0</v>
      </c>
      <c r="AT24" s="35">
        <v>0</v>
      </c>
      <c r="AU24" s="35"/>
      <c r="AV24" s="35"/>
      <c r="AW24" s="35">
        <v>0</v>
      </c>
      <c r="AX24" s="38">
        <v>42932</v>
      </c>
      <c r="AY24" s="37">
        <v>0</v>
      </c>
      <c r="AZ24" s="38">
        <v>7728</v>
      </c>
      <c r="BJ24" s="13"/>
      <c r="BK24" s="13"/>
    </row>
    <row r="25" spans="1:63" ht="15" customHeight="1" x14ac:dyDescent="0.3">
      <c r="A25" s="6" t="s">
        <v>81</v>
      </c>
      <c r="B25" s="7" t="s">
        <v>119</v>
      </c>
      <c r="C25" s="35">
        <v>55676</v>
      </c>
      <c r="D25" s="35">
        <v>0</v>
      </c>
      <c r="E25" s="36">
        <v>0</v>
      </c>
      <c r="F25" s="36">
        <v>1118</v>
      </c>
      <c r="G25" s="36">
        <v>0</v>
      </c>
      <c r="H25" s="36">
        <v>0</v>
      </c>
      <c r="I25" s="36">
        <v>2</v>
      </c>
      <c r="J25" s="36">
        <v>161</v>
      </c>
      <c r="K25" s="36">
        <v>54396</v>
      </c>
      <c r="L25" s="37">
        <v>0</v>
      </c>
      <c r="M25" s="35">
        <v>0</v>
      </c>
      <c r="N25" s="35">
        <v>0</v>
      </c>
      <c r="O25" s="35">
        <v>0</v>
      </c>
      <c r="P25" s="35">
        <v>0</v>
      </c>
      <c r="Q25" s="35">
        <v>0</v>
      </c>
      <c r="R25" s="35">
        <v>0</v>
      </c>
      <c r="S25" s="35">
        <v>0</v>
      </c>
      <c r="T25" s="35">
        <v>0</v>
      </c>
      <c r="U25" s="35">
        <v>0</v>
      </c>
      <c r="V25" s="35">
        <v>0</v>
      </c>
      <c r="W25" s="35">
        <v>0</v>
      </c>
      <c r="X25" s="35">
        <v>0</v>
      </c>
      <c r="Y25" s="35">
        <v>0</v>
      </c>
      <c r="Z25" s="35">
        <v>0</v>
      </c>
      <c r="AA25" s="35">
        <v>0</v>
      </c>
      <c r="AB25" s="35">
        <v>0</v>
      </c>
      <c r="AC25" s="35">
        <v>52258</v>
      </c>
      <c r="AD25" s="35">
        <v>0</v>
      </c>
      <c r="AE25" s="35">
        <v>0</v>
      </c>
      <c r="AF25" s="35">
        <v>0</v>
      </c>
      <c r="AG25" s="35">
        <v>0</v>
      </c>
      <c r="AH25" s="35">
        <v>0</v>
      </c>
      <c r="AI25" s="35">
        <v>0</v>
      </c>
      <c r="AJ25" s="35">
        <v>0</v>
      </c>
      <c r="AK25" s="35">
        <v>0</v>
      </c>
      <c r="AL25" s="35">
        <v>0</v>
      </c>
      <c r="AM25" s="35">
        <v>0</v>
      </c>
      <c r="AN25" s="35">
        <v>0</v>
      </c>
      <c r="AO25" s="35">
        <v>0</v>
      </c>
      <c r="AP25" s="35">
        <v>0</v>
      </c>
      <c r="AQ25" s="35">
        <v>0</v>
      </c>
      <c r="AR25" s="35">
        <v>0</v>
      </c>
      <c r="AS25" s="35">
        <v>0</v>
      </c>
      <c r="AT25" s="35">
        <v>0</v>
      </c>
      <c r="AU25" s="35"/>
      <c r="AV25" s="35"/>
      <c r="AW25" s="35">
        <v>0</v>
      </c>
      <c r="AX25" s="38">
        <v>52258</v>
      </c>
      <c r="AY25" s="37">
        <v>0</v>
      </c>
      <c r="AZ25" s="38">
        <v>2138</v>
      </c>
      <c r="BJ25" s="13"/>
      <c r="BK25" s="13"/>
    </row>
    <row r="26" spans="1:63" ht="15" customHeight="1" x14ac:dyDescent="0.3">
      <c r="A26" s="6" t="s">
        <v>82</v>
      </c>
      <c r="B26" s="7" t="s">
        <v>120</v>
      </c>
      <c r="C26" s="35">
        <v>125992</v>
      </c>
      <c r="D26" s="35">
        <v>0</v>
      </c>
      <c r="E26" s="36">
        <v>0</v>
      </c>
      <c r="F26" s="36">
        <v>2843</v>
      </c>
      <c r="G26" s="36">
        <v>0</v>
      </c>
      <c r="H26" s="36">
        <v>0</v>
      </c>
      <c r="I26" s="36">
        <v>0</v>
      </c>
      <c r="J26" s="36">
        <v>8</v>
      </c>
      <c r="K26" s="36">
        <v>123174</v>
      </c>
      <c r="L26" s="37">
        <v>0</v>
      </c>
      <c r="M26" s="35">
        <v>0</v>
      </c>
      <c r="N26" s="35">
        <v>0</v>
      </c>
      <c r="O26" s="35">
        <v>0</v>
      </c>
      <c r="P26" s="35">
        <v>0</v>
      </c>
      <c r="Q26" s="35">
        <v>0</v>
      </c>
      <c r="R26" s="35">
        <v>0</v>
      </c>
      <c r="S26" s="35">
        <v>0</v>
      </c>
      <c r="T26" s="35">
        <v>0</v>
      </c>
      <c r="U26" s="35">
        <v>0</v>
      </c>
      <c r="V26" s="35">
        <v>0</v>
      </c>
      <c r="W26" s="35">
        <v>0</v>
      </c>
      <c r="X26" s="35">
        <v>0</v>
      </c>
      <c r="Y26" s="35">
        <v>0</v>
      </c>
      <c r="Z26" s="35">
        <v>0</v>
      </c>
      <c r="AA26" s="35">
        <v>0</v>
      </c>
      <c r="AB26" s="35">
        <v>0</v>
      </c>
      <c r="AC26" s="35">
        <v>0</v>
      </c>
      <c r="AD26" s="35">
        <v>85914</v>
      </c>
      <c r="AE26" s="35">
        <v>0</v>
      </c>
      <c r="AF26" s="35">
        <v>0</v>
      </c>
      <c r="AG26" s="35">
        <v>0</v>
      </c>
      <c r="AH26" s="35">
        <v>0</v>
      </c>
      <c r="AI26" s="35">
        <v>0</v>
      </c>
      <c r="AJ26" s="35">
        <v>0</v>
      </c>
      <c r="AK26" s="35">
        <v>0</v>
      </c>
      <c r="AL26" s="35">
        <v>0</v>
      </c>
      <c r="AM26" s="35">
        <v>0</v>
      </c>
      <c r="AN26" s="35">
        <v>0</v>
      </c>
      <c r="AO26" s="35">
        <v>0</v>
      </c>
      <c r="AP26" s="35">
        <v>0</v>
      </c>
      <c r="AQ26" s="35">
        <v>0</v>
      </c>
      <c r="AR26" s="35">
        <v>0</v>
      </c>
      <c r="AS26" s="35">
        <v>0</v>
      </c>
      <c r="AT26" s="35">
        <v>0</v>
      </c>
      <c r="AU26" s="35"/>
      <c r="AV26" s="35"/>
      <c r="AW26" s="35">
        <v>0</v>
      </c>
      <c r="AX26" s="38">
        <v>85914</v>
      </c>
      <c r="AY26" s="37">
        <v>0</v>
      </c>
      <c r="AZ26" s="38">
        <v>37935</v>
      </c>
      <c r="BJ26" s="13"/>
      <c r="BK26" s="13"/>
    </row>
    <row r="27" spans="1:63" ht="15" customHeight="1" x14ac:dyDescent="0.3">
      <c r="A27" s="6" t="s">
        <v>83</v>
      </c>
      <c r="B27" s="7" t="s">
        <v>121</v>
      </c>
      <c r="C27" s="35">
        <v>62215</v>
      </c>
      <c r="D27" s="35">
        <v>0</v>
      </c>
      <c r="E27" s="36">
        <v>0</v>
      </c>
      <c r="F27" s="36">
        <v>428</v>
      </c>
      <c r="G27" s="36">
        <v>0</v>
      </c>
      <c r="H27" s="36">
        <v>0</v>
      </c>
      <c r="I27" s="36">
        <v>0</v>
      </c>
      <c r="J27" s="36">
        <v>0</v>
      </c>
      <c r="K27" s="36">
        <v>61764</v>
      </c>
      <c r="L27" s="37">
        <v>0</v>
      </c>
      <c r="M27" s="35">
        <v>0</v>
      </c>
      <c r="N27" s="35">
        <v>0</v>
      </c>
      <c r="O27" s="35">
        <v>0</v>
      </c>
      <c r="P27" s="35">
        <v>0</v>
      </c>
      <c r="Q27" s="35">
        <v>0</v>
      </c>
      <c r="R27" s="35">
        <v>0</v>
      </c>
      <c r="S27" s="35">
        <v>0</v>
      </c>
      <c r="T27" s="35">
        <v>0</v>
      </c>
      <c r="U27" s="35">
        <v>0</v>
      </c>
      <c r="V27" s="35">
        <v>0</v>
      </c>
      <c r="W27" s="35">
        <v>0</v>
      </c>
      <c r="X27" s="35">
        <v>0</v>
      </c>
      <c r="Y27" s="35">
        <v>0</v>
      </c>
      <c r="Z27" s="35">
        <v>0</v>
      </c>
      <c r="AA27" s="35">
        <v>0</v>
      </c>
      <c r="AB27" s="35">
        <v>0</v>
      </c>
      <c r="AC27" s="35">
        <v>0</v>
      </c>
      <c r="AD27" s="35">
        <v>0</v>
      </c>
      <c r="AE27" s="35">
        <v>61764</v>
      </c>
      <c r="AF27" s="35">
        <v>0</v>
      </c>
      <c r="AG27" s="35">
        <v>0</v>
      </c>
      <c r="AH27" s="35">
        <v>0</v>
      </c>
      <c r="AI27" s="35">
        <v>0</v>
      </c>
      <c r="AJ27" s="35">
        <v>0</v>
      </c>
      <c r="AK27" s="35">
        <v>0</v>
      </c>
      <c r="AL27" s="35">
        <v>0</v>
      </c>
      <c r="AM27" s="35">
        <v>0</v>
      </c>
      <c r="AN27" s="35">
        <v>0</v>
      </c>
      <c r="AO27" s="35">
        <v>0</v>
      </c>
      <c r="AP27" s="35">
        <v>0</v>
      </c>
      <c r="AQ27" s="35">
        <v>0</v>
      </c>
      <c r="AR27" s="35">
        <v>0</v>
      </c>
      <c r="AS27" s="35">
        <v>0</v>
      </c>
      <c r="AT27" s="35">
        <v>0</v>
      </c>
      <c r="AU27" s="35"/>
      <c r="AV27" s="35"/>
      <c r="AW27" s="35">
        <v>0</v>
      </c>
      <c r="AX27" s="38">
        <v>61764</v>
      </c>
      <c r="AY27" s="37">
        <v>0</v>
      </c>
      <c r="AZ27" s="38">
        <v>0</v>
      </c>
      <c r="BJ27" s="13"/>
      <c r="BK27" s="13"/>
    </row>
    <row r="28" spans="1:63" ht="15" customHeight="1" x14ac:dyDescent="0.3">
      <c r="A28" s="6" t="s">
        <v>84</v>
      </c>
      <c r="B28" s="7" t="s">
        <v>122</v>
      </c>
      <c r="C28" s="35">
        <v>214553</v>
      </c>
      <c r="D28" s="35">
        <v>0</v>
      </c>
      <c r="E28" s="36">
        <v>0</v>
      </c>
      <c r="F28" s="36">
        <v>546</v>
      </c>
      <c r="G28" s="36">
        <v>0</v>
      </c>
      <c r="H28" s="36">
        <v>0</v>
      </c>
      <c r="I28" s="36">
        <v>0</v>
      </c>
      <c r="J28" s="36">
        <v>0</v>
      </c>
      <c r="K28" s="36">
        <v>214021</v>
      </c>
      <c r="L28" s="37">
        <v>0</v>
      </c>
      <c r="M28" s="35">
        <v>0</v>
      </c>
      <c r="N28" s="35">
        <v>3</v>
      </c>
      <c r="O28" s="35">
        <v>0</v>
      </c>
      <c r="P28" s="35">
        <v>0</v>
      </c>
      <c r="Q28" s="35">
        <v>25</v>
      </c>
      <c r="R28" s="35">
        <v>0</v>
      </c>
      <c r="S28" s="35">
        <v>0</v>
      </c>
      <c r="T28" s="35">
        <v>0</v>
      </c>
      <c r="U28" s="35">
        <v>0</v>
      </c>
      <c r="V28" s="35">
        <v>0</v>
      </c>
      <c r="W28" s="35">
        <v>0</v>
      </c>
      <c r="X28" s="35">
        <v>0</v>
      </c>
      <c r="Y28" s="35">
        <v>0</v>
      </c>
      <c r="Z28" s="35">
        <v>0</v>
      </c>
      <c r="AA28" s="35">
        <v>0</v>
      </c>
      <c r="AB28" s="35">
        <v>0</v>
      </c>
      <c r="AC28" s="35">
        <v>1</v>
      </c>
      <c r="AD28" s="35">
        <v>653</v>
      </c>
      <c r="AE28" s="35">
        <v>55</v>
      </c>
      <c r="AF28" s="35">
        <v>212778</v>
      </c>
      <c r="AG28" s="35">
        <v>30</v>
      </c>
      <c r="AH28" s="35">
        <v>26</v>
      </c>
      <c r="AI28" s="35">
        <v>0</v>
      </c>
      <c r="AJ28" s="35">
        <v>0</v>
      </c>
      <c r="AK28" s="35">
        <v>0</v>
      </c>
      <c r="AL28" s="35">
        <v>0</v>
      </c>
      <c r="AM28" s="35">
        <v>0</v>
      </c>
      <c r="AN28" s="35">
        <v>0</v>
      </c>
      <c r="AO28" s="35">
        <v>0</v>
      </c>
      <c r="AP28" s="35">
        <v>1</v>
      </c>
      <c r="AQ28" s="35">
        <v>0</v>
      </c>
      <c r="AR28" s="35">
        <v>0</v>
      </c>
      <c r="AS28" s="35">
        <v>0</v>
      </c>
      <c r="AT28" s="35">
        <v>0</v>
      </c>
      <c r="AU28" s="35"/>
      <c r="AV28" s="35"/>
      <c r="AW28" s="35">
        <v>0</v>
      </c>
      <c r="AX28" s="38">
        <v>213572</v>
      </c>
      <c r="AY28" s="37">
        <v>0</v>
      </c>
      <c r="AZ28" s="38">
        <v>450</v>
      </c>
      <c r="BJ28" s="13"/>
      <c r="BK28" s="13"/>
    </row>
    <row r="29" spans="1:63" ht="15" customHeight="1" x14ac:dyDescent="0.3">
      <c r="A29" s="6" t="s">
        <v>85</v>
      </c>
      <c r="B29" s="7" t="s">
        <v>123</v>
      </c>
      <c r="C29" s="35">
        <v>29601</v>
      </c>
      <c r="D29" s="35">
        <v>-261160</v>
      </c>
      <c r="E29" s="36">
        <v>0</v>
      </c>
      <c r="F29" s="36">
        <v>16</v>
      </c>
      <c r="G29" s="36">
        <v>0</v>
      </c>
      <c r="H29" s="36">
        <v>0</v>
      </c>
      <c r="I29" s="36">
        <v>0</v>
      </c>
      <c r="J29" s="36">
        <v>0</v>
      </c>
      <c r="K29" s="36">
        <v>290645</v>
      </c>
      <c r="L29" s="37">
        <v>0</v>
      </c>
      <c r="M29" s="35">
        <v>0</v>
      </c>
      <c r="N29" s="35">
        <v>0</v>
      </c>
      <c r="O29" s="35">
        <v>0</v>
      </c>
      <c r="P29" s="35">
        <v>0</v>
      </c>
      <c r="Q29" s="35">
        <v>0</v>
      </c>
      <c r="R29" s="35">
        <v>0</v>
      </c>
      <c r="S29" s="35">
        <v>0</v>
      </c>
      <c r="T29" s="35">
        <v>0</v>
      </c>
      <c r="U29" s="35">
        <v>0</v>
      </c>
      <c r="V29" s="35">
        <v>0</v>
      </c>
      <c r="W29" s="35">
        <v>0</v>
      </c>
      <c r="X29" s="35">
        <v>0</v>
      </c>
      <c r="Y29" s="35">
        <v>0</v>
      </c>
      <c r="Z29" s="35">
        <v>0</v>
      </c>
      <c r="AA29" s="35">
        <v>0</v>
      </c>
      <c r="AB29" s="35">
        <v>0</v>
      </c>
      <c r="AC29" s="35">
        <v>0</v>
      </c>
      <c r="AD29" s="35">
        <v>0</v>
      </c>
      <c r="AE29" s="35">
        <v>0</v>
      </c>
      <c r="AF29" s="35">
        <v>0</v>
      </c>
      <c r="AG29" s="35">
        <v>290645</v>
      </c>
      <c r="AH29" s="35">
        <v>0</v>
      </c>
      <c r="AI29" s="35">
        <v>0</v>
      </c>
      <c r="AJ29" s="35">
        <v>0</v>
      </c>
      <c r="AK29" s="35">
        <v>0</v>
      </c>
      <c r="AL29" s="35">
        <v>0</v>
      </c>
      <c r="AM29" s="35">
        <v>0</v>
      </c>
      <c r="AN29" s="35">
        <v>0</v>
      </c>
      <c r="AO29" s="35">
        <v>0</v>
      </c>
      <c r="AP29" s="35">
        <v>0</v>
      </c>
      <c r="AQ29" s="35">
        <v>0</v>
      </c>
      <c r="AR29" s="35">
        <v>0</v>
      </c>
      <c r="AS29" s="35">
        <v>0</v>
      </c>
      <c r="AT29" s="35">
        <v>0</v>
      </c>
      <c r="AU29" s="35"/>
      <c r="AV29" s="35"/>
      <c r="AW29" s="35">
        <v>0</v>
      </c>
      <c r="AX29" s="38">
        <v>290645</v>
      </c>
      <c r="AY29" s="37">
        <v>0</v>
      </c>
      <c r="AZ29" s="38">
        <v>0</v>
      </c>
      <c r="BJ29" s="13"/>
      <c r="BK29" s="13"/>
    </row>
    <row r="30" spans="1:63" ht="15" customHeight="1" x14ac:dyDescent="0.3">
      <c r="A30" s="6" t="s">
        <v>86</v>
      </c>
      <c r="B30" s="7" t="s">
        <v>124</v>
      </c>
      <c r="C30" s="35">
        <v>295996</v>
      </c>
      <c r="D30" s="35">
        <v>0</v>
      </c>
      <c r="E30" s="36">
        <v>-54350</v>
      </c>
      <c r="F30" s="36">
        <v>0</v>
      </c>
      <c r="G30" s="36">
        <v>0</v>
      </c>
      <c r="H30" s="36">
        <v>0</v>
      </c>
      <c r="I30" s="36">
        <v>0</v>
      </c>
      <c r="J30" s="36">
        <v>6</v>
      </c>
      <c r="K30" s="36">
        <v>349639</v>
      </c>
      <c r="L30" s="37">
        <v>0</v>
      </c>
      <c r="M30" s="35">
        <v>0</v>
      </c>
      <c r="N30" s="35">
        <v>0</v>
      </c>
      <c r="O30" s="35">
        <v>0</v>
      </c>
      <c r="P30" s="35">
        <v>0</v>
      </c>
      <c r="Q30" s="35">
        <v>0</v>
      </c>
      <c r="R30" s="35">
        <v>0</v>
      </c>
      <c r="S30" s="35">
        <v>0</v>
      </c>
      <c r="T30" s="35">
        <v>0</v>
      </c>
      <c r="U30" s="35">
        <v>0</v>
      </c>
      <c r="V30" s="35">
        <v>0</v>
      </c>
      <c r="W30" s="35">
        <v>0</v>
      </c>
      <c r="X30" s="35">
        <v>0</v>
      </c>
      <c r="Y30" s="35">
        <v>1394</v>
      </c>
      <c r="Z30" s="35">
        <v>0</v>
      </c>
      <c r="AA30" s="35">
        <v>0</v>
      </c>
      <c r="AB30" s="35">
        <v>0</v>
      </c>
      <c r="AC30" s="35">
        <v>0</v>
      </c>
      <c r="AD30" s="35">
        <v>0</v>
      </c>
      <c r="AE30" s="35">
        <v>0</v>
      </c>
      <c r="AF30" s="35">
        <v>0</v>
      </c>
      <c r="AG30" s="35">
        <v>1435</v>
      </c>
      <c r="AH30" s="35">
        <v>304241</v>
      </c>
      <c r="AI30" s="35">
        <v>0</v>
      </c>
      <c r="AJ30" s="35">
        <v>0</v>
      </c>
      <c r="AK30" s="35">
        <v>0</v>
      </c>
      <c r="AL30" s="35">
        <v>0</v>
      </c>
      <c r="AM30" s="35">
        <v>0</v>
      </c>
      <c r="AN30" s="35">
        <v>0</v>
      </c>
      <c r="AO30" s="35">
        <v>0</v>
      </c>
      <c r="AP30" s="35">
        <v>0</v>
      </c>
      <c r="AQ30" s="35">
        <v>0</v>
      </c>
      <c r="AR30" s="35">
        <v>0</v>
      </c>
      <c r="AS30" s="35">
        <v>0</v>
      </c>
      <c r="AT30" s="35">
        <v>0</v>
      </c>
      <c r="AU30" s="35"/>
      <c r="AV30" s="35"/>
      <c r="AW30" s="35">
        <v>0</v>
      </c>
      <c r="AX30" s="38">
        <v>307147</v>
      </c>
      <c r="AY30" s="37">
        <v>0</v>
      </c>
      <c r="AZ30" s="38">
        <v>44344</v>
      </c>
      <c r="BJ30" s="13"/>
      <c r="BK30" s="13"/>
    </row>
    <row r="31" spans="1:63" ht="15" customHeight="1" x14ac:dyDescent="0.3">
      <c r="A31" s="6" t="s">
        <v>87</v>
      </c>
      <c r="B31" s="7" t="s">
        <v>125</v>
      </c>
      <c r="C31" s="35">
        <v>325291</v>
      </c>
      <c r="D31" s="35">
        <v>0</v>
      </c>
      <c r="E31" s="36">
        <v>0</v>
      </c>
      <c r="F31" s="36">
        <v>961</v>
      </c>
      <c r="G31" s="36">
        <v>0</v>
      </c>
      <c r="H31" s="36">
        <v>0</v>
      </c>
      <c r="I31" s="36">
        <v>0</v>
      </c>
      <c r="J31" s="36">
        <v>0</v>
      </c>
      <c r="K31" s="36">
        <v>324328</v>
      </c>
      <c r="L31" s="37">
        <v>0</v>
      </c>
      <c r="M31" s="35">
        <v>0</v>
      </c>
      <c r="N31" s="35">
        <v>0</v>
      </c>
      <c r="O31" s="35">
        <v>0</v>
      </c>
      <c r="P31" s="35">
        <v>0</v>
      </c>
      <c r="Q31" s="35">
        <v>0</v>
      </c>
      <c r="R31" s="35">
        <v>0</v>
      </c>
      <c r="S31" s="35">
        <v>0</v>
      </c>
      <c r="T31" s="35">
        <v>0</v>
      </c>
      <c r="U31" s="35">
        <v>0</v>
      </c>
      <c r="V31" s="35">
        <v>0</v>
      </c>
      <c r="W31" s="35">
        <v>0</v>
      </c>
      <c r="X31" s="35">
        <v>0</v>
      </c>
      <c r="Y31" s="35">
        <v>0</v>
      </c>
      <c r="Z31" s="35">
        <v>0</v>
      </c>
      <c r="AA31" s="35">
        <v>0</v>
      </c>
      <c r="AB31" s="35">
        <v>0</v>
      </c>
      <c r="AC31" s="35">
        <v>0</v>
      </c>
      <c r="AD31" s="35">
        <v>0</v>
      </c>
      <c r="AE31" s="35">
        <v>0</v>
      </c>
      <c r="AF31" s="35">
        <v>0</v>
      </c>
      <c r="AG31" s="35">
        <v>0</v>
      </c>
      <c r="AH31" s="35">
        <v>0</v>
      </c>
      <c r="AI31" s="35">
        <v>324069</v>
      </c>
      <c r="AJ31" s="35">
        <v>0</v>
      </c>
      <c r="AK31" s="35">
        <v>0</v>
      </c>
      <c r="AL31" s="35">
        <v>0</v>
      </c>
      <c r="AM31" s="35">
        <v>0</v>
      </c>
      <c r="AN31" s="35">
        <v>0</v>
      </c>
      <c r="AO31" s="35">
        <v>0</v>
      </c>
      <c r="AP31" s="35">
        <v>0</v>
      </c>
      <c r="AQ31" s="35">
        <v>0</v>
      </c>
      <c r="AR31" s="35">
        <v>0</v>
      </c>
      <c r="AS31" s="35">
        <v>0</v>
      </c>
      <c r="AT31" s="35">
        <v>0</v>
      </c>
      <c r="AU31" s="35"/>
      <c r="AV31" s="35"/>
      <c r="AW31" s="35">
        <v>0</v>
      </c>
      <c r="AX31" s="38">
        <v>324069</v>
      </c>
      <c r="AY31" s="37">
        <v>0</v>
      </c>
      <c r="AZ31" s="38">
        <v>176</v>
      </c>
      <c r="BJ31" s="13"/>
      <c r="BK31" s="13"/>
    </row>
    <row r="32" spans="1:63" ht="15" customHeight="1" x14ac:dyDescent="0.3">
      <c r="A32" s="6" t="s">
        <v>88</v>
      </c>
      <c r="B32" s="7" t="s">
        <v>126</v>
      </c>
      <c r="C32" s="35">
        <v>258205</v>
      </c>
      <c r="D32" s="35">
        <v>3</v>
      </c>
      <c r="E32" s="36">
        <v>0</v>
      </c>
      <c r="F32" s="36">
        <v>14816</v>
      </c>
      <c r="G32" s="36">
        <v>0</v>
      </c>
      <c r="H32" s="36">
        <v>0</v>
      </c>
      <c r="I32" s="36">
        <v>1</v>
      </c>
      <c r="J32" s="36">
        <v>62</v>
      </c>
      <c r="K32" s="36">
        <v>243581</v>
      </c>
      <c r="L32" s="37">
        <v>0</v>
      </c>
      <c r="M32" s="35">
        <v>0</v>
      </c>
      <c r="N32" s="35">
        <v>0</v>
      </c>
      <c r="O32" s="35">
        <v>0</v>
      </c>
      <c r="P32" s="35">
        <v>0</v>
      </c>
      <c r="Q32" s="35">
        <v>0</v>
      </c>
      <c r="R32" s="35">
        <v>0</v>
      </c>
      <c r="S32" s="35">
        <v>0</v>
      </c>
      <c r="T32" s="35">
        <v>0</v>
      </c>
      <c r="U32" s="35">
        <v>0</v>
      </c>
      <c r="V32" s="35">
        <v>0</v>
      </c>
      <c r="W32" s="35">
        <v>0</v>
      </c>
      <c r="X32" s="35">
        <v>0</v>
      </c>
      <c r="Y32" s="35">
        <v>0</v>
      </c>
      <c r="Z32" s="35">
        <v>0</v>
      </c>
      <c r="AA32" s="35">
        <v>0</v>
      </c>
      <c r="AB32" s="35">
        <v>0</v>
      </c>
      <c r="AC32" s="35">
        <v>0</v>
      </c>
      <c r="AD32" s="35">
        <v>0</v>
      </c>
      <c r="AE32" s="35">
        <v>0</v>
      </c>
      <c r="AF32" s="35">
        <v>0</v>
      </c>
      <c r="AG32" s="35">
        <v>0</v>
      </c>
      <c r="AH32" s="35">
        <v>0</v>
      </c>
      <c r="AI32" s="35">
        <v>0</v>
      </c>
      <c r="AJ32" s="35">
        <v>226426</v>
      </c>
      <c r="AK32" s="35">
        <v>0</v>
      </c>
      <c r="AL32" s="35">
        <v>0</v>
      </c>
      <c r="AM32" s="35">
        <v>0</v>
      </c>
      <c r="AN32" s="35">
        <v>0</v>
      </c>
      <c r="AO32" s="35">
        <v>0</v>
      </c>
      <c r="AP32" s="35">
        <v>0</v>
      </c>
      <c r="AQ32" s="35">
        <v>0</v>
      </c>
      <c r="AR32" s="35">
        <v>0</v>
      </c>
      <c r="AS32" s="35">
        <v>0</v>
      </c>
      <c r="AT32" s="35">
        <v>0</v>
      </c>
      <c r="AU32" s="35"/>
      <c r="AV32" s="35"/>
      <c r="AW32" s="35">
        <v>0</v>
      </c>
      <c r="AX32" s="38">
        <v>226426</v>
      </c>
      <c r="AY32" s="37">
        <v>0</v>
      </c>
      <c r="AZ32" s="38">
        <v>17250</v>
      </c>
      <c r="BJ32" s="13"/>
      <c r="BK32" s="13"/>
    </row>
    <row r="33" spans="1:63" ht="15" customHeight="1" x14ac:dyDescent="0.3">
      <c r="A33" s="6" t="s">
        <v>89</v>
      </c>
      <c r="B33" s="7" t="s">
        <v>127</v>
      </c>
      <c r="C33" s="35">
        <v>57410</v>
      </c>
      <c r="D33" s="35">
        <v>0</v>
      </c>
      <c r="E33" s="36">
        <v>0</v>
      </c>
      <c r="F33" s="36">
        <v>0</v>
      </c>
      <c r="G33" s="36">
        <v>0</v>
      </c>
      <c r="H33" s="36">
        <v>0</v>
      </c>
      <c r="I33" s="36">
        <v>0</v>
      </c>
      <c r="J33" s="36">
        <v>0</v>
      </c>
      <c r="K33" s="36">
        <v>57410</v>
      </c>
      <c r="L33" s="37">
        <v>0</v>
      </c>
      <c r="M33" s="35">
        <v>0</v>
      </c>
      <c r="N33" s="35">
        <v>0</v>
      </c>
      <c r="O33" s="35">
        <v>0</v>
      </c>
      <c r="P33" s="35">
        <v>0</v>
      </c>
      <c r="Q33" s="35">
        <v>0</v>
      </c>
      <c r="R33" s="35">
        <v>0</v>
      </c>
      <c r="S33" s="35">
        <v>0</v>
      </c>
      <c r="T33" s="35">
        <v>0</v>
      </c>
      <c r="U33" s="35">
        <v>0</v>
      </c>
      <c r="V33" s="35">
        <v>0</v>
      </c>
      <c r="W33" s="35">
        <v>0</v>
      </c>
      <c r="X33" s="35">
        <v>0</v>
      </c>
      <c r="Y33" s="35">
        <v>0</v>
      </c>
      <c r="Z33" s="35">
        <v>0</v>
      </c>
      <c r="AA33" s="35">
        <v>0</v>
      </c>
      <c r="AB33" s="35">
        <v>0</v>
      </c>
      <c r="AC33" s="35">
        <v>0</v>
      </c>
      <c r="AD33" s="35">
        <v>0</v>
      </c>
      <c r="AE33" s="35">
        <v>0</v>
      </c>
      <c r="AF33" s="35">
        <v>0</v>
      </c>
      <c r="AG33" s="35">
        <v>0</v>
      </c>
      <c r="AH33" s="35">
        <v>1153</v>
      </c>
      <c r="AI33" s="35">
        <v>0</v>
      </c>
      <c r="AJ33" s="35">
        <v>0</v>
      </c>
      <c r="AK33" s="35">
        <v>44658</v>
      </c>
      <c r="AL33" s="35">
        <v>0</v>
      </c>
      <c r="AM33" s="35">
        <v>0</v>
      </c>
      <c r="AN33" s="35">
        <v>0</v>
      </c>
      <c r="AO33" s="35">
        <v>0</v>
      </c>
      <c r="AP33" s="35">
        <v>0</v>
      </c>
      <c r="AQ33" s="35">
        <v>0</v>
      </c>
      <c r="AR33" s="35">
        <v>0</v>
      </c>
      <c r="AS33" s="35">
        <v>0</v>
      </c>
      <c r="AT33" s="35">
        <v>0</v>
      </c>
      <c r="AU33" s="35"/>
      <c r="AV33" s="35"/>
      <c r="AW33" s="35">
        <v>0</v>
      </c>
      <c r="AX33" s="38">
        <v>45809</v>
      </c>
      <c r="AY33" s="37">
        <v>0</v>
      </c>
      <c r="AZ33" s="38">
        <v>10669</v>
      </c>
      <c r="BJ33" s="13"/>
      <c r="BK33" s="13"/>
    </row>
    <row r="34" spans="1:63" ht="15" customHeight="1" x14ac:dyDescent="0.3">
      <c r="A34" s="6" t="s">
        <v>90</v>
      </c>
      <c r="B34" s="7" t="s">
        <v>128</v>
      </c>
      <c r="C34" s="35">
        <v>181049</v>
      </c>
      <c r="D34" s="35">
        <v>0</v>
      </c>
      <c r="E34" s="36">
        <v>0</v>
      </c>
      <c r="F34" s="36">
        <v>16</v>
      </c>
      <c r="G34" s="36">
        <v>0</v>
      </c>
      <c r="H34" s="36">
        <v>0</v>
      </c>
      <c r="I34" s="36">
        <v>0</v>
      </c>
      <c r="J34" s="36">
        <v>0</v>
      </c>
      <c r="K34" s="36">
        <v>181034</v>
      </c>
      <c r="L34" s="37">
        <v>0</v>
      </c>
      <c r="M34" s="35">
        <v>0</v>
      </c>
      <c r="N34" s="35">
        <v>0</v>
      </c>
      <c r="O34" s="35">
        <v>0</v>
      </c>
      <c r="P34" s="35">
        <v>0</v>
      </c>
      <c r="Q34" s="35">
        <v>0</v>
      </c>
      <c r="R34" s="35">
        <v>0</v>
      </c>
      <c r="S34" s="35">
        <v>0</v>
      </c>
      <c r="T34" s="35">
        <v>0</v>
      </c>
      <c r="U34" s="35">
        <v>0</v>
      </c>
      <c r="V34" s="35">
        <v>0</v>
      </c>
      <c r="W34" s="35">
        <v>0</v>
      </c>
      <c r="X34" s="35">
        <v>0</v>
      </c>
      <c r="Y34" s="35">
        <v>0</v>
      </c>
      <c r="Z34" s="35">
        <v>0</v>
      </c>
      <c r="AA34" s="35">
        <v>0</v>
      </c>
      <c r="AB34" s="35">
        <v>0</v>
      </c>
      <c r="AC34" s="35">
        <v>0</v>
      </c>
      <c r="AD34" s="35">
        <v>0</v>
      </c>
      <c r="AE34" s="35">
        <v>0</v>
      </c>
      <c r="AF34" s="35">
        <v>0</v>
      </c>
      <c r="AG34" s="35">
        <v>0</v>
      </c>
      <c r="AH34" s="35">
        <v>2070</v>
      </c>
      <c r="AI34" s="35">
        <v>0</v>
      </c>
      <c r="AJ34" s="35">
        <v>0</v>
      </c>
      <c r="AK34" s="35">
        <v>4091</v>
      </c>
      <c r="AL34" s="35">
        <v>174724</v>
      </c>
      <c r="AM34" s="35">
        <v>0</v>
      </c>
      <c r="AN34" s="35">
        <v>0</v>
      </c>
      <c r="AO34" s="35">
        <v>0</v>
      </c>
      <c r="AP34" s="35">
        <v>0</v>
      </c>
      <c r="AQ34" s="35">
        <v>0</v>
      </c>
      <c r="AR34" s="35">
        <v>0</v>
      </c>
      <c r="AS34" s="35">
        <v>0</v>
      </c>
      <c r="AT34" s="35">
        <v>0</v>
      </c>
      <c r="AU34" s="35"/>
      <c r="AV34" s="35"/>
      <c r="AW34" s="35">
        <v>0</v>
      </c>
      <c r="AX34" s="38">
        <v>181034</v>
      </c>
      <c r="AY34" s="37">
        <v>0</v>
      </c>
      <c r="AZ34" s="38">
        <v>0</v>
      </c>
      <c r="BJ34" s="13"/>
      <c r="BK34" s="13"/>
    </row>
    <row r="35" spans="1:63" ht="15" customHeight="1" x14ac:dyDescent="0.3">
      <c r="A35" s="6" t="s">
        <v>91</v>
      </c>
      <c r="B35" s="7" t="s">
        <v>129</v>
      </c>
      <c r="C35" s="35">
        <v>297550</v>
      </c>
      <c r="D35" s="35">
        <v>0</v>
      </c>
      <c r="E35" s="36">
        <v>0</v>
      </c>
      <c r="F35" s="36">
        <v>138</v>
      </c>
      <c r="G35" s="36">
        <v>0</v>
      </c>
      <c r="H35" s="36">
        <v>0</v>
      </c>
      <c r="I35" s="36">
        <v>0</v>
      </c>
      <c r="J35" s="36">
        <v>0</v>
      </c>
      <c r="K35" s="36">
        <v>297404</v>
      </c>
      <c r="L35" s="37">
        <v>0</v>
      </c>
      <c r="M35" s="35">
        <v>0</v>
      </c>
      <c r="N35" s="35">
        <v>0</v>
      </c>
      <c r="O35" s="35">
        <v>0</v>
      </c>
      <c r="P35" s="35">
        <v>0</v>
      </c>
      <c r="Q35" s="35">
        <v>0</v>
      </c>
      <c r="R35" s="35">
        <v>0</v>
      </c>
      <c r="S35" s="35">
        <v>0</v>
      </c>
      <c r="T35" s="35">
        <v>0</v>
      </c>
      <c r="U35" s="35">
        <v>0</v>
      </c>
      <c r="V35" s="35">
        <v>0</v>
      </c>
      <c r="W35" s="35">
        <v>0</v>
      </c>
      <c r="X35" s="35">
        <v>0</v>
      </c>
      <c r="Y35" s="35">
        <v>0</v>
      </c>
      <c r="Z35" s="35">
        <v>0</v>
      </c>
      <c r="AA35" s="35">
        <v>0</v>
      </c>
      <c r="AB35" s="35">
        <v>0</v>
      </c>
      <c r="AC35" s="35">
        <v>0</v>
      </c>
      <c r="AD35" s="35">
        <v>0</v>
      </c>
      <c r="AE35" s="35">
        <v>0</v>
      </c>
      <c r="AF35" s="35">
        <v>0</v>
      </c>
      <c r="AG35" s="35">
        <v>0</v>
      </c>
      <c r="AH35" s="35">
        <v>0</v>
      </c>
      <c r="AI35" s="35">
        <v>0</v>
      </c>
      <c r="AJ35" s="35">
        <v>0</v>
      </c>
      <c r="AK35" s="35">
        <v>251</v>
      </c>
      <c r="AL35" s="35">
        <v>0</v>
      </c>
      <c r="AM35" s="35">
        <v>292369</v>
      </c>
      <c r="AN35" s="35">
        <v>0</v>
      </c>
      <c r="AO35" s="35">
        <v>0</v>
      </c>
      <c r="AP35" s="35">
        <v>0</v>
      </c>
      <c r="AQ35" s="35">
        <v>0</v>
      </c>
      <c r="AR35" s="35">
        <v>0</v>
      </c>
      <c r="AS35" s="35">
        <v>0</v>
      </c>
      <c r="AT35" s="35">
        <v>0</v>
      </c>
      <c r="AU35" s="35"/>
      <c r="AV35" s="35"/>
      <c r="AW35" s="35">
        <v>0</v>
      </c>
      <c r="AX35" s="38">
        <v>292362</v>
      </c>
      <c r="AY35" s="37">
        <v>0</v>
      </c>
      <c r="AZ35" s="38">
        <v>6104</v>
      </c>
      <c r="BJ35" s="13"/>
      <c r="BK35" s="13"/>
    </row>
    <row r="36" spans="1:63" ht="15" customHeight="1" x14ac:dyDescent="0.3">
      <c r="A36" s="6" t="s">
        <v>92</v>
      </c>
      <c r="B36" s="7" t="s">
        <v>130</v>
      </c>
      <c r="C36" s="35">
        <v>117828</v>
      </c>
      <c r="D36" s="35">
        <v>0</v>
      </c>
      <c r="E36" s="36">
        <v>0</v>
      </c>
      <c r="F36" s="36">
        <v>3</v>
      </c>
      <c r="G36" s="36">
        <v>0</v>
      </c>
      <c r="H36" s="36">
        <v>0</v>
      </c>
      <c r="I36" s="36">
        <v>0</v>
      </c>
      <c r="J36" s="36">
        <v>0</v>
      </c>
      <c r="K36" s="36">
        <v>117826</v>
      </c>
      <c r="L36" s="37">
        <v>0</v>
      </c>
      <c r="M36" s="35">
        <v>0</v>
      </c>
      <c r="N36" s="35">
        <v>0</v>
      </c>
      <c r="O36" s="35">
        <v>0</v>
      </c>
      <c r="P36" s="35">
        <v>2146</v>
      </c>
      <c r="Q36" s="35">
        <v>0</v>
      </c>
      <c r="R36" s="35">
        <v>1141</v>
      </c>
      <c r="S36" s="35">
        <v>0</v>
      </c>
      <c r="T36" s="35">
        <v>0</v>
      </c>
      <c r="U36" s="35">
        <v>0</v>
      </c>
      <c r="V36" s="35">
        <v>0</v>
      </c>
      <c r="W36" s="35">
        <v>0</v>
      </c>
      <c r="X36" s="35">
        <v>0</v>
      </c>
      <c r="Y36" s="35">
        <v>0</v>
      </c>
      <c r="Z36" s="35">
        <v>0</v>
      </c>
      <c r="AA36" s="35">
        <v>0</v>
      </c>
      <c r="AB36" s="35">
        <v>0</v>
      </c>
      <c r="AC36" s="35">
        <v>0</v>
      </c>
      <c r="AD36" s="35">
        <v>8161</v>
      </c>
      <c r="AE36" s="35">
        <v>2094</v>
      </c>
      <c r="AF36" s="35">
        <v>1664</v>
      </c>
      <c r="AG36" s="35">
        <v>0</v>
      </c>
      <c r="AH36" s="35">
        <v>1549</v>
      </c>
      <c r="AI36" s="35">
        <v>0</v>
      </c>
      <c r="AJ36" s="35">
        <v>0</v>
      </c>
      <c r="AK36" s="35">
        <v>0</v>
      </c>
      <c r="AL36" s="35">
        <v>0</v>
      </c>
      <c r="AM36" s="35">
        <v>0</v>
      </c>
      <c r="AN36" s="35">
        <v>100991</v>
      </c>
      <c r="AO36" s="35">
        <v>0</v>
      </c>
      <c r="AP36" s="35">
        <v>0</v>
      </c>
      <c r="AQ36" s="35">
        <v>0</v>
      </c>
      <c r="AR36" s="35">
        <v>0</v>
      </c>
      <c r="AS36" s="35">
        <v>0</v>
      </c>
      <c r="AT36" s="35">
        <v>0</v>
      </c>
      <c r="AU36" s="35"/>
      <c r="AV36" s="35"/>
      <c r="AW36" s="35">
        <v>0</v>
      </c>
      <c r="AX36" s="38">
        <v>117825</v>
      </c>
      <c r="AY36" s="37">
        <v>0</v>
      </c>
      <c r="AZ36" s="38">
        <v>12</v>
      </c>
      <c r="BJ36" s="13"/>
      <c r="BK36" s="13"/>
    </row>
    <row r="37" spans="1:63" ht="15" customHeight="1" x14ac:dyDescent="0.3">
      <c r="A37" s="6" t="s">
        <v>93</v>
      </c>
      <c r="B37" s="7" t="s">
        <v>131</v>
      </c>
      <c r="C37" s="35">
        <v>81626</v>
      </c>
      <c r="D37" s="35">
        <v>0</v>
      </c>
      <c r="E37" s="36">
        <v>0</v>
      </c>
      <c r="F37" s="36">
        <v>0</v>
      </c>
      <c r="G37" s="36">
        <v>0</v>
      </c>
      <c r="H37" s="36">
        <v>0</v>
      </c>
      <c r="I37" s="36">
        <v>0</v>
      </c>
      <c r="J37" s="36">
        <v>0</v>
      </c>
      <c r="K37" s="36">
        <v>81626</v>
      </c>
      <c r="L37" s="37">
        <v>0</v>
      </c>
      <c r="M37" s="35">
        <v>0</v>
      </c>
      <c r="N37" s="35">
        <v>0</v>
      </c>
      <c r="O37" s="35">
        <v>0</v>
      </c>
      <c r="P37" s="35">
        <v>0</v>
      </c>
      <c r="Q37" s="35">
        <v>0</v>
      </c>
      <c r="R37" s="35">
        <v>0</v>
      </c>
      <c r="S37" s="35">
        <v>0</v>
      </c>
      <c r="T37" s="35">
        <v>0</v>
      </c>
      <c r="U37" s="35">
        <v>0</v>
      </c>
      <c r="V37" s="35">
        <v>0</v>
      </c>
      <c r="W37" s="35">
        <v>0</v>
      </c>
      <c r="X37" s="35">
        <v>0</v>
      </c>
      <c r="Y37" s="35">
        <v>0</v>
      </c>
      <c r="Z37" s="35">
        <v>0</v>
      </c>
      <c r="AA37" s="35">
        <v>0</v>
      </c>
      <c r="AB37" s="35">
        <v>0</v>
      </c>
      <c r="AC37" s="35">
        <v>0</v>
      </c>
      <c r="AD37" s="35">
        <v>0</v>
      </c>
      <c r="AE37" s="35">
        <v>0</v>
      </c>
      <c r="AF37" s="35">
        <v>0</v>
      </c>
      <c r="AG37" s="35">
        <v>0</v>
      </c>
      <c r="AH37" s="35">
        <v>0</v>
      </c>
      <c r="AI37" s="35">
        <v>0</v>
      </c>
      <c r="AJ37" s="35">
        <v>0</v>
      </c>
      <c r="AK37" s="35">
        <v>0</v>
      </c>
      <c r="AL37" s="35">
        <v>0</v>
      </c>
      <c r="AM37" s="35">
        <v>0</v>
      </c>
      <c r="AN37" s="35">
        <v>0</v>
      </c>
      <c r="AO37" s="35">
        <v>81626</v>
      </c>
      <c r="AP37" s="35">
        <v>0</v>
      </c>
      <c r="AQ37" s="35">
        <v>0</v>
      </c>
      <c r="AR37" s="35">
        <v>0</v>
      </c>
      <c r="AS37" s="35">
        <v>0</v>
      </c>
      <c r="AT37" s="35">
        <v>0</v>
      </c>
      <c r="AU37" s="35"/>
      <c r="AV37" s="35"/>
      <c r="AW37" s="35">
        <v>0</v>
      </c>
      <c r="AX37" s="38">
        <v>81626</v>
      </c>
      <c r="AY37" s="37">
        <v>0</v>
      </c>
      <c r="AZ37" s="38">
        <v>0</v>
      </c>
      <c r="BJ37" s="13"/>
      <c r="BK37" s="13"/>
    </row>
    <row r="38" spans="1:63" ht="15" customHeight="1" x14ac:dyDescent="0.3">
      <c r="A38" s="6" t="s">
        <v>94</v>
      </c>
      <c r="B38" s="7" t="s">
        <v>132</v>
      </c>
      <c r="C38" s="35">
        <v>190412</v>
      </c>
      <c r="D38" s="35">
        <v>0</v>
      </c>
      <c r="E38" s="36">
        <v>0</v>
      </c>
      <c r="F38" s="36">
        <v>0</v>
      </c>
      <c r="G38" s="36">
        <v>0</v>
      </c>
      <c r="H38" s="36">
        <v>0</v>
      </c>
      <c r="I38" s="36">
        <v>0</v>
      </c>
      <c r="J38" s="36">
        <v>0</v>
      </c>
      <c r="K38" s="36">
        <v>190412</v>
      </c>
      <c r="L38" s="37">
        <v>0</v>
      </c>
      <c r="M38" s="35">
        <v>0</v>
      </c>
      <c r="N38" s="35">
        <v>0</v>
      </c>
      <c r="O38" s="35">
        <v>0</v>
      </c>
      <c r="P38" s="35">
        <v>0</v>
      </c>
      <c r="Q38" s="35">
        <v>0</v>
      </c>
      <c r="R38" s="35">
        <v>0</v>
      </c>
      <c r="S38" s="35">
        <v>0</v>
      </c>
      <c r="T38" s="35">
        <v>0</v>
      </c>
      <c r="U38" s="35">
        <v>0</v>
      </c>
      <c r="V38" s="35">
        <v>0</v>
      </c>
      <c r="W38" s="35">
        <v>0</v>
      </c>
      <c r="X38" s="35">
        <v>0</v>
      </c>
      <c r="Y38" s="35">
        <v>0</v>
      </c>
      <c r="Z38" s="35">
        <v>0</v>
      </c>
      <c r="AA38" s="35">
        <v>0</v>
      </c>
      <c r="AB38" s="35">
        <v>0</v>
      </c>
      <c r="AC38" s="35">
        <v>0</v>
      </c>
      <c r="AD38" s="35">
        <v>0</v>
      </c>
      <c r="AE38" s="35">
        <v>0</v>
      </c>
      <c r="AF38" s="35">
        <v>0</v>
      </c>
      <c r="AG38" s="35">
        <v>0</v>
      </c>
      <c r="AH38" s="35">
        <v>0</v>
      </c>
      <c r="AI38" s="35">
        <v>0</v>
      </c>
      <c r="AJ38" s="35">
        <v>0</v>
      </c>
      <c r="AK38" s="35">
        <v>0</v>
      </c>
      <c r="AL38" s="35">
        <v>0</v>
      </c>
      <c r="AM38" s="35">
        <v>0</v>
      </c>
      <c r="AN38" s="35">
        <v>0</v>
      </c>
      <c r="AO38" s="35">
        <v>0</v>
      </c>
      <c r="AP38" s="35">
        <v>190412</v>
      </c>
      <c r="AQ38" s="35">
        <v>0</v>
      </c>
      <c r="AR38" s="35">
        <v>0</v>
      </c>
      <c r="AS38" s="35">
        <v>0</v>
      </c>
      <c r="AT38" s="35">
        <v>0</v>
      </c>
      <c r="AU38" s="35"/>
      <c r="AV38" s="35"/>
      <c r="AW38" s="35">
        <v>0</v>
      </c>
      <c r="AX38" s="38">
        <v>190412</v>
      </c>
      <c r="AY38" s="37">
        <v>0</v>
      </c>
      <c r="AZ38" s="38">
        <v>0</v>
      </c>
      <c r="BJ38" s="13"/>
      <c r="BK38" s="13"/>
    </row>
    <row r="39" spans="1:63" ht="15" customHeight="1" x14ac:dyDescent="0.3">
      <c r="A39" s="6" t="s">
        <v>95</v>
      </c>
      <c r="B39" s="7" t="s">
        <v>133</v>
      </c>
      <c r="C39" s="35">
        <v>78476</v>
      </c>
      <c r="D39" s="35">
        <v>0</v>
      </c>
      <c r="E39" s="36">
        <v>0</v>
      </c>
      <c r="F39" s="36">
        <v>0</v>
      </c>
      <c r="G39" s="36">
        <v>0</v>
      </c>
      <c r="H39" s="36">
        <v>0</v>
      </c>
      <c r="I39" s="36">
        <v>0</v>
      </c>
      <c r="J39" s="36">
        <v>0</v>
      </c>
      <c r="K39" s="36">
        <v>78476</v>
      </c>
      <c r="L39" s="37">
        <v>0</v>
      </c>
      <c r="M39" s="35">
        <v>0</v>
      </c>
      <c r="N39" s="35">
        <v>0</v>
      </c>
      <c r="O39" s="35">
        <v>0</v>
      </c>
      <c r="P39" s="35">
        <v>0</v>
      </c>
      <c r="Q39" s="35">
        <v>0</v>
      </c>
      <c r="R39" s="35">
        <v>0</v>
      </c>
      <c r="S39" s="35">
        <v>0</v>
      </c>
      <c r="T39" s="35">
        <v>0</v>
      </c>
      <c r="U39" s="35">
        <v>0</v>
      </c>
      <c r="V39" s="35">
        <v>0</v>
      </c>
      <c r="W39" s="35">
        <v>0</v>
      </c>
      <c r="X39" s="35">
        <v>0</v>
      </c>
      <c r="Y39" s="35">
        <v>0</v>
      </c>
      <c r="Z39" s="35">
        <v>0</v>
      </c>
      <c r="AA39" s="35">
        <v>0</v>
      </c>
      <c r="AB39" s="35">
        <v>0</v>
      </c>
      <c r="AC39" s="35">
        <v>0</v>
      </c>
      <c r="AD39" s="35">
        <v>0</v>
      </c>
      <c r="AE39" s="35">
        <v>0</v>
      </c>
      <c r="AF39" s="35">
        <v>0</v>
      </c>
      <c r="AG39" s="35">
        <v>0</v>
      </c>
      <c r="AH39" s="35">
        <v>0</v>
      </c>
      <c r="AI39" s="35">
        <v>0</v>
      </c>
      <c r="AJ39" s="35">
        <v>0</v>
      </c>
      <c r="AK39" s="35">
        <v>0</v>
      </c>
      <c r="AL39" s="35">
        <v>0</v>
      </c>
      <c r="AM39" s="35">
        <v>0</v>
      </c>
      <c r="AN39" s="35">
        <v>0</v>
      </c>
      <c r="AO39" s="35">
        <v>0</v>
      </c>
      <c r="AP39" s="35">
        <v>0</v>
      </c>
      <c r="AQ39" s="35">
        <v>78476</v>
      </c>
      <c r="AR39" s="35">
        <v>0</v>
      </c>
      <c r="AS39" s="35">
        <v>0</v>
      </c>
      <c r="AT39" s="35">
        <v>0</v>
      </c>
      <c r="AU39" s="35"/>
      <c r="AV39" s="35"/>
      <c r="AW39" s="35">
        <v>0</v>
      </c>
      <c r="AX39" s="38">
        <v>78476</v>
      </c>
      <c r="AY39" s="37">
        <v>0</v>
      </c>
      <c r="AZ39" s="38">
        <v>0</v>
      </c>
      <c r="BJ39" s="13"/>
      <c r="BK39" s="13"/>
    </row>
    <row r="40" spans="1:63" ht="15" customHeight="1" x14ac:dyDescent="0.3">
      <c r="A40" s="6" t="s">
        <v>96</v>
      </c>
      <c r="B40" s="7" t="s">
        <v>134</v>
      </c>
      <c r="C40" s="35">
        <v>14898</v>
      </c>
      <c r="D40" s="35">
        <v>0</v>
      </c>
      <c r="E40" s="36">
        <v>0</v>
      </c>
      <c r="F40" s="36">
        <v>81</v>
      </c>
      <c r="G40" s="36">
        <v>0</v>
      </c>
      <c r="H40" s="36">
        <v>80</v>
      </c>
      <c r="I40" s="36">
        <v>0</v>
      </c>
      <c r="J40" s="36">
        <v>2</v>
      </c>
      <c r="K40" s="36">
        <v>14728</v>
      </c>
      <c r="L40" s="37">
        <v>0</v>
      </c>
      <c r="M40" s="35">
        <v>0</v>
      </c>
      <c r="N40" s="35">
        <v>0</v>
      </c>
      <c r="O40" s="35">
        <v>0</v>
      </c>
      <c r="P40" s="35">
        <v>0</v>
      </c>
      <c r="Q40" s="35">
        <v>0</v>
      </c>
      <c r="R40" s="35">
        <v>0</v>
      </c>
      <c r="S40" s="35">
        <v>0</v>
      </c>
      <c r="T40" s="35">
        <v>0</v>
      </c>
      <c r="U40" s="35">
        <v>0</v>
      </c>
      <c r="V40" s="35">
        <v>0</v>
      </c>
      <c r="W40" s="35">
        <v>0</v>
      </c>
      <c r="X40" s="35">
        <v>0</v>
      </c>
      <c r="Y40" s="35">
        <v>0</v>
      </c>
      <c r="Z40" s="35">
        <v>0</v>
      </c>
      <c r="AA40" s="35">
        <v>0</v>
      </c>
      <c r="AB40" s="35">
        <v>0</v>
      </c>
      <c r="AC40" s="35">
        <v>0</v>
      </c>
      <c r="AD40" s="35">
        <v>0</v>
      </c>
      <c r="AE40" s="35">
        <v>0</v>
      </c>
      <c r="AF40" s="35">
        <v>0</v>
      </c>
      <c r="AG40" s="35">
        <v>0</v>
      </c>
      <c r="AH40" s="35">
        <v>0</v>
      </c>
      <c r="AI40" s="35">
        <v>0</v>
      </c>
      <c r="AJ40" s="35">
        <v>0</v>
      </c>
      <c r="AK40" s="35">
        <v>0</v>
      </c>
      <c r="AL40" s="35">
        <v>0</v>
      </c>
      <c r="AM40" s="35">
        <v>0</v>
      </c>
      <c r="AN40" s="35">
        <v>0</v>
      </c>
      <c r="AO40" s="35">
        <v>0</v>
      </c>
      <c r="AP40" s="35">
        <v>0</v>
      </c>
      <c r="AQ40" s="35">
        <v>0</v>
      </c>
      <c r="AR40" s="35">
        <v>14728</v>
      </c>
      <c r="AS40" s="35">
        <v>0</v>
      </c>
      <c r="AT40" s="35">
        <v>0</v>
      </c>
      <c r="AU40" s="35"/>
      <c r="AV40" s="35"/>
      <c r="AW40" s="35">
        <v>0</v>
      </c>
      <c r="AX40" s="38">
        <v>14728</v>
      </c>
      <c r="AY40" s="37">
        <v>0</v>
      </c>
      <c r="AZ40" s="38">
        <v>10</v>
      </c>
      <c r="BJ40" s="13"/>
      <c r="BK40" s="13"/>
    </row>
    <row r="41" spans="1:63" ht="15" customHeight="1" x14ac:dyDescent="0.3">
      <c r="A41" s="6" t="s">
        <v>97</v>
      </c>
      <c r="B41" s="7" t="s">
        <v>135</v>
      </c>
      <c r="C41" s="35">
        <v>77657</v>
      </c>
      <c r="D41" s="35">
        <v>0</v>
      </c>
      <c r="E41" s="36">
        <v>0</v>
      </c>
      <c r="F41" s="36">
        <v>2335</v>
      </c>
      <c r="G41" s="36">
        <v>0</v>
      </c>
      <c r="H41" s="36">
        <v>0</v>
      </c>
      <c r="I41" s="36">
        <v>0</v>
      </c>
      <c r="J41" s="36">
        <v>0</v>
      </c>
      <c r="K41" s="36">
        <v>75219</v>
      </c>
      <c r="L41" s="37">
        <v>0</v>
      </c>
      <c r="M41" s="35">
        <v>0</v>
      </c>
      <c r="N41" s="35">
        <v>0</v>
      </c>
      <c r="O41" s="35">
        <v>0</v>
      </c>
      <c r="P41" s="35">
        <v>0</v>
      </c>
      <c r="Q41" s="35">
        <v>0</v>
      </c>
      <c r="R41" s="35">
        <v>0</v>
      </c>
      <c r="S41" s="35">
        <v>0</v>
      </c>
      <c r="T41" s="35">
        <v>0</v>
      </c>
      <c r="U41" s="35">
        <v>0</v>
      </c>
      <c r="V41" s="35">
        <v>0</v>
      </c>
      <c r="W41" s="35">
        <v>0</v>
      </c>
      <c r="X41" s="35">
        <v>0</v>
      </c>
      <c r="Y41" s="35">
        <v>0</v>
      </c>
      <c r="Z41" s="35">
        <v>0</v>
      </c>
      <c r="AA41" s="35">
        <v>0</v>
      </c>
      <c r="AB41" s="35">
        <v>0</v>
      </c>
      <c r="AC41" s="35">
        <v>0</v>
      </c>
      <c r="AD41" s="35">
        <v>0</v>
      </c>
      <c r="AE41" s="35">
        <v>0</v>
      </c>
      <c r="AF41" s="35">
        <v>0</v>
      </c>
      <c r="AG41" s="35">
        <v>0</v>
      </c>
      <c r="AH41" s="35">
        <v>0</v>
      </c>
      <c r="AI41" s="35">
        <v>0</v>
      </c>
      <c r="AJ41" s="35">
        <v>0</v>
      </c>
      <c r="AK41" s="35">
        <v>0</v>
      </c>
      <c r="AL41" s="35">
        <v>0</v>
      </c>
      <c r="AM41" s="35">
        <v>0</v>
      </c>
      <c r="AN41" s="35">
        <v>0</v>
      </c>
      <c r="AO41" s="35">
        <v>0</v>
      </c>
      <c r="AP41" s="35">
        <v>0</v>
      </c>
      <c r="AQ41" s="35">
        <v>0</v>
      </c>
      <c r="AR41" s="35">
        <v>0</v>
      </c>
      <c r="AS41" s="35">
        <v>75219</v>
      </c>
      <c r="AT41" s="35">
        <v>0</v>
      </c>
      <c r="AU41" s="35"/>
      <c r="AV41" s="35"/>
      <c r="AW41" s="35">
        <v>0</v>
      </c>
      <c r="AX41" s="38">
        <v>75219</v>
      </c>
      <c r="AY41" s="37">
        <v>0</v>
      </c>
      <c r="AZ41" s="38">
        <v>0</v>
      </c>
      <c r="BJ41" s="13"/>
      <c r="BK41" s="13"/>
    </row>
    <row r="42" spans="1:63" ht="15" customHeight="1" x14ac:dyDescent="0.3">
      <c r="A42" s="6" t="s">
        <v>98</v>
      </c>
      <c r="B42" s="7" t="s">
        <v>136</v>
      </c>
      <c r="C42" s="35">
        <v>5402</v>
      </c>
      <c r="D42" s="35">
        <v>0</v>
      </c>
      <c r="E42" s="36">
        <v>0</v>
      </c>
      <c r="F42" s="36">
        <v>0</v>
      </c>
      <c r="G42" s="36">
        <v>0</v>
      </c>
      <c r="H42" s="36">
        <v>0</v>
      </c>
      <c r="I42" s="36">
        <v>0</v>
      </c>
      <c r="J42" s="36">
        <v>0</v>
      </c>
      <c r="K42" s="36">
        <v>5402</v>
      </c>
      <c r="L42" s="37">
        <v>0</v>
      </c>
      <c r="M42" s="35">
        <v>0</v>
      </c>
      <c r="N42" s="35">
        <v>0</v>
      </c>
      <c r="O42" s="35">
        <v>0</v>
      </c>
      <c r="P42" s="35">
        <v>0</v>
      </c>
      <c r="Q42" s="35">
        <v>0</v>
      </c>
      <c r="R42" s="35">
        <v>0</v>
      </c>
      <c r="S42" s="35">
        <v>0</v>
      </c>
      <c r="T42" s="35">
        <v>0</v>
      </c>
      <c r="U42" s="35">
        <v>0</v>
      </c>
      <c r="V42" s="35">
        <v>0</v>
      </c>
      <c r="W42" s="35">
        <v>0</v>
      </c>
      <c r="X42" s="35">
        <v>0</v>
      </c>
      <c r="Y42" s="35">
        <v>0</v>
      </c>
      <c r="Z42" s="35">
        <v>0</v>
      </c>
      <c r="AA42" s="35">
        <v>0</v>
      </c>
      <c r="AB42" s="35">
        <v>0</v>
      </c>
      <c r="AC42" s="35">
        <v>0</v>
      </c>
      <c r="AD42" s="35">
        <v>0</v>
      </c>
      <c r="AE42" s="35">
        <v>0</v>
      </c>
      <c r="AF42" s="35">
        <v>0</v>
      </c>
      <c r="AG42" s="35">
        <v>0</v>
      </c>
      <c r="AH42" s="35">
        <v>0</v>
      </c>
      <c r="AI42" s="35">
        <v>0</v>
      </c>
      <c r="AJ42" s="35">
        <v>0</v>
      </c>
      <c r="AK42" s="35">
        <v>0</v>
      </c>
      <c r="AL42" s="35">
        <v>0</v>
      </c>
      <c r="AM42" s="35">
        <v>0</v>
      </c>
      <c r="AN42" s="35">
        <v>0</v>
      </c>
      <c r="AO42" s="35">
        <v>0</v>
      </c>
      <c r="AP42" s="35">
        <v>0</v>
      </c>
      <c r="AQ42" s="35">
        <v>0</v>
      </c>
      <c r="AR42" s="35">
        <v>0</v>
      </c>
      <c r="AS42" s="35">
        <v>0</v>
      </c>
      <c r="AT42" s="35">
        <v>5402</v>
      </c>
      <c r="AU42" s="35"/>
      <c r="AV42" s="35"/>
      <c r="AW42" s="35">
        <v>0</v>
      </c>
      <c r="AX42" s="38">
        <v>5402</v>
      </c>
      <c r="AY42" s="37">
        <v>0</v>
      </c>
      <c r="AZ42" s="38">
        <v>0</v>
      </c>
      <c r="BJ42" s="13"/>
      <c r="BK42" s="13"/>
    </row>
    <row r="43" spans="1:63" ht="15" customHeight="1" x14ac:dyDescent="0.3">
      <c r="A43" s="6" t="s">
        <v>99</v>
      </c>
      <c r="B43" s="7" t="s">
        <v>137</v>
      </c>
      <c r="C43" s="35">
        <v>0</v>
      </c>
      <c r="D43" s="35">
        <v>0</v>
      </c>
      <c r="E43" s="36">
        <v>0</v>
      </c>
      <c r="F43" s="36">
        <v>0</v>
      </c>
      <c r="G43" s="36">
        <v>0</v>
      </c>
      <c r="H43" s="36">
        <v>0</v>
      </c>
      <c r="I43" s="36">
        <v>0</v>
      </c>
      <c r="J43" s="36">
        <v>0</v>
      </c>
      <c r="K43" s="36">
        <v>0</v>
      </c>
      <c r="L43" s="37">
        <v>0</v>
      </c>
      <c r="M43" s="35">
        <v>0</v>
      </c>
      <c r="N43" s="35">
        <v>0</v>
      </c>
      <c r="O43" s="35">
        <v>0</v>
      </c>
      <c r="P43" s="35">
        <v>0</v>
      </c>
      <c r="Q43" s="35">
        <v>0</v>
      </c>
      <c r="R43" s="35">
        <v>0</v>
      </c>
      <c r="S43" s="35">
        <v>0</v>
      </c>
      <c r="T43" s="35">
        <v>0</v>
      </c>
      <c r="U43" s="35">
        <v>0</v>
      </c>
      <c r="V43" s="35">
        <v>0</v>
      </c>
      <c r="W43" s="35">
        <v>0</v>
      </c>
      <c r="X43" s="35">
        <v>0</v>
      </c>
      <c r="Y43" s="35">
        <v>0</v>
      </c>
      <c r="Z43" s="35">
        <v>0</v>
      </c>
      <c r="AA43" s="35">
        <v>0</v>
      </c>
      <c r="AB43" s="35">
        <v>0</v>
      </c>
      <c r="AC43" s="35">
        <v>0</v>
      </c>
      <c r="AD43" s="35">
        <v>0</v>
      </c>
      <c r="AE43" s="35">
        <v>0</v>
      </c>
      <c r="AF43" s="35">
        <v>0</v>
      </c>
      <c r="AG43" s="35">
        <v>0</v>
      </c>
      <c r="AH43" s="35">
        <v>0</v>
      </c>
      <c r="AI43" s="35">
        <v>0</v>
      </c>
      <c r="AJ43" s="35">
        <v>0</v>
      </c>
      <c r="AK43" s="35">
        <v>0</v>
      </c>
      <c r="AL43" s="35">
        <v>0</v>
      </c>
      <c r="AM43" s="35">
        <v>0</v>
      </c>
      <c r="AN43" s="35">
        <v>0</v>
      </c>
      <c r="AO43" s="35">
        <v>0</v>
      </c>
      <c r="AP43" s="35">
        <v>0</v>
      </c>
      <c r="AQ43" s="35">
        <v>0</v>
      </c>
      <c r="AR43" s="35">
        <v>0</v>
      </c>
      <c r="AS43" s="35">
        <v>0</v>
      </c>
      <c r="AT43" s="35">
        <v>0</v>
      </c>
      <c r="AU43" s="35"/>
      <c r="AV43" s="35"/>
      <c r="AW43" s="35">
        <v>0</v>
      </c>
      <c r="AX43" s="38">
        <v>0</v>
      </c>
      <c r="AY43" s="37">
        <v>0</v>
      </c>
      <c r="AZ43" s="38">
        <v>0</v>
      </c>
      <c r="BJ43" s="13"/>
      <c r="BK43" s="13"/>
    </row>
    <row r="44" spans="1:63" ht="15" customHeight="1" x14ac:dyDescent="0.3">
      <c r="A44" s="6" t="s">
        <v>100</v>
      </c>
      <c r="B44" s="7" t="s">
        <v>52</v>
      </c>
      <c r="C44" s="35">
        <v>8708</v>
      </c>
      <c r="D44" s="35">
        <v>0</v>
      </c>
      <c r="E44" s="36">
        <v>0</v>
      </c>
      <c r="F44" s="36">
        <v>0</v>
      </c>
      <c r="G44" s="36">
        <v>0</v>
      </c>
      <c r="H44" s="36">
        <v>0</v>
      </c>
      <c r="I44" s="36">
        <v>0</v>
      </c>
      <c r="J44" s="36">
        <v>0</v>
      </c>
      <c r="K44" s="36">
        <v>8708</v>
      </c>
      <c r="L44" s="37">
        <v>0</v>
      </c>
      <c r="M44" s="35">
        <v>0</v>
      </c>
      <c r="N44" s="35">
        <v>0</v>
      </c>
      <c r="O44" s="35">
        <v>0</v>
      </c>
      <c r="P44" s="35">
        <v>0</v>
      </c>
      <c r="Q44" s="35">
        <v>0</v>
      </c>
      <c r="R44" s="35">
        <v>0</v>
      </c>
      <c r="S44" s="35">
        <v>0</v>
      </c>
      <c r="T44" s="35">
        <v>0</v>
      </c>
      <c r="U44" s="35">
        <v>0</v>
      </c>
      <c r="V44" s="35">
        <v>0</v>
      </c>
      <c r="W44" s="35">
        <v>0</v>
      </c>
      <c r="X44" s="35">
        <v>0</v>
      </c>
      <c r="Y44" s="35">
        <v>0</v>
      </c>
      <c r="Z44" s="35">
        <v>0</v>
      </c>
      <c r="AA44" s="35">
        <v>0</v>
      </c>
      <c r="AB44" s="35">
        <v>0</v>
      </c>
      <c r="AC44" s="35">
        <v>0</v>
      </c>
      <c r="AD44" s="35">
        <v>0</v>
      </c>
      <c r="AE44" s="35">
        <v>0</v>
      </c>
      <c r="AF44" s="35">
        <v>0</v>
      </c>
      <c r="AG44" s="35">
        <v>0</v>
      </c>
      <c r="AH44" s="35">
        <v>0</v>
      </c>
      <c r="AI44" s="35">
        <v>0</v>
      </c>
      <c r="AJ44" s="35">
        <v>0</v>
      </c>
      <c r="AK44" s="35">
        <v>0</v>
      </c>
      <c r="AL44" s="35">
        <v>0</v>
      </c>
      <c r="AM44" s="35">
        <v>0</v>
      </c>
      <c r="AN44" s="35">
        <v>0</v>
      </c>
      <c r="AO44" s="35">
        <v>0</v>
      </c>
      <c r="AP44" s="35">
        <v>0</v>
      </c>
      <c r="AQ44" s="35">
        <v>0</v>
      </c>
      <c r="AR44" s="35">
        <v>0</v>
      </c>
      <c r="AS44" s="35">
        <v>0</v>
      </c>
      <c r="AT44" s="35">
        <v>0</v>
      </c>
      <c r="AU44" s="35"/>
      <c r="AV44" s="35"/>
      <c r="AW44" s="35">
        <v>0</v>
      </c>
      <c r="AX44" s="38">
        <v>0</v>
      </c>
      <c r="AY44" s="37">
        <v>0</v>
      </c>
      <c r="AZ44" s="38">
        <v>8708</v>
      </c>
      <c r="BJ44" s="13"/>
      <c r="BK44" s="13"/>
    </row>
    <row r="45" spans="1:63" ht="15" customHeight="1" thickBot="1" x14ac:dyDescent="0.35">
      <c r="A45" s="8" t="s">
        <v>101</v>
      </c>
      <c r="B45" s="9" t="s">
        <v>138</v>
      </c>
      <c r="C45" s="35">
        <v>0</v>
      </c>
      <c r="D45" s="35">
        <v>0</v>
      </c>
      <c r="E45" s="36">
        <v>0</v>
      </c>
      <c r="F45" s="36">
        <v>0</v>
      </c>
      <c r="G45" s="36">
        <v>0</v>
      </c>
      <c r="H45" s="36">
        <v>0</v>
      </c>
      <c r="I45" s="36">
        <v>0</v>
      </c>
      <c r="J45" s="36">
        <v>0</v>
      </c>
      <c r="K45" s="36">
        <v>0</v>
      </c>
      <c r="L45" s="37">
        <v>0</v>
      </c>
      <c r="M45" s="35">
        <v>0</v>
      </c>
      <c r="N45" s="35">
        <v>0</v>
      </c>
      <c r="O45" s="35">
        <v>0</v>
      </c>
      <c r="P45" s="35">
        <v>0</v>
      </c>
      <c r="Q45" s="35">
        <v>0</v>
      </c>
      <c r="R45" s="35">
        <v>0</v>
      </c>
      <c r="S45" s="35">
        <v>0</v>
      </c>
      <c r="T45" s="35">
        <v>0</v>
      </c>
      <c r="U45" s="35">
        <v>0</v>
      </c>
      <c r="V45" s="35">
        <v>0</v>
      </c>
      <c r="W45" s="35">
        <v>0</v>
      </c>
      <c r="X45" s="35">
        <v>0</v>
      </c>
      <c r="Y45" s="35">
        <v>0</v>
      </c>
      <c r="Z45" s="35">
        <v>0</v>
      </c>
      <c r="AA45" s="35">
        <v>0</v>
      </c>
      <c r="AB45" s="35">
        <v>0</v>
      </c>
      <c r="AC45" s="35">
        <v>0</v>
      </c>
      <c r="AD45" s="35">
        <v>0</v>
      </c>
      <c r="AE45" s="35">
        <v>0</v>
      </c>
      <c r="AF45" s="35">
        <v>0</v>
      </c>
      <c r="AG45" s="35">
        <v>0</v>
      </c>
      <c r="AH45" s="35">
        <v>0</v>
      </c>
      <c r="AI45" s="35">
        <v>0</v>
      </c>
      <c r="AJ45" s="35">
        <v>0</v>
      </c>
      <c r="AK45" s="35">
        <v>0</v>
      </c>
      <c r="AL45" s="35">
        <v>0</v>
      </c>
      <c r="AM45" s="35">
        <v>0</v>
      </c>
      <c r="AN45" s="35">
        <v>0</v>
      </c>
      <c r="AO45" s="35">
        <v>0</v>
      </c>
      <c r="AP45" s="35">
        <v>0</v>
      </c>
      <c r="AQ45" s="35">
        <v>0</v>
      </c>
      <c r="AR45" s="35">
        <v>0</v>
      </c>
      <c r="AS45" s="35">
        <v>0</v>
      </c>
      <c r="AT45" s="35">
        <v>0</v>
      </c>
      <c r="AU45" s="35"/>
      <c r="AV45" s="35"/>
      <c r="AW45" s="35">
        <v>0</v>
      </c>
      <c r="AX45" s="38">
        <v>0</v>
      </c>
      <c r="AY45" s="37">
        <v>0</v>
      </c>
      <c r="AZ45" s="38">
        <v>0</v>
      </c>
      <c r="BJ45" s="13"/>
      <c r="BK45" s="13"/>
    </row>
    <row r="46" spans="1:63" s="45" customFormat="1" ht="21.75" customHeight="1" thickTop="1" thickBot="1" x14ac:dyDescent="0.35">
      <c r="A46" s="39"/>
      <c r="B46" s="40">
        <v>0</v>
      </c>
      <c r="C46" s="41">
        <v>5128328</v>
      </c>
      <c r="D46" s="41">
        <v>0</v>
      </c>
      <c r="E46" s="41">
        <v>0</v>
      </c>
      <c r="F46" s="41">
        <v>92529</v>
      </c>
      <c r="G46" s="41">
        <v>-2149</v>
      </c>
      <c r="H46" s="41">
        <v>22583</v>
      </c>
      <c r="I46" s="41">
        <v>445</v>
      </c>
      <c r="J46" s="41">
        <v>47580</v>
      </c>
      <c r="K46" s="42">
        <v>4960226</v>
      </c>
      <c r="L46" s="43">
        <v>454906</v>
      </c>
      <c r="M46" s="43">
        <v>121979</v>
      </c>
      <c r="N46" s="43">
        <v>37367</v>
      </c>
      <c r="O46" s="43">
        <v>22628</v>
      </c>
      <c r="P46" s="43">
        <v>34798</v>
      </c>
      <c r="Q46" s="43">
        <v>351088</v>
      </c>
      <c r="R46" s="43">
        <v>96955</v>
      </c>
      <c r="S46" s="43">
        <v>80</v>
      </c>
      <c r="T46" s="43">
        <v>79497</v>
      </c>
      <c r="U46" s="43">
        <v>88362</v>
      </c>
      <c r="V46" s="43">
        <v>47959</v>
      </c>
      <c r="W46" s="43">
        <v>10248</v>
      </c>
      <c r="X46" s="43">
        <v>26056</v>
      </c>
      <c r="Y46" s="43">
        <v>131135</v>
      </c>
      <c r="Z46" s="43">
        <v>38502</v>
      </c>
      <c r="AA46" s="43">
        <v>12218</v>
      </c>
      <c r="AB46" s="43">
        <v>42932</v>
      </c>
      <c r="AC46" s="43">
        <v>52259</v>
      </c>
      <c r="AD46" s="43">
        <v>95143</v>
      </c>
      <c r="AE46" s="43">
        <v>63945</v>
      </c>
      <c r="AF46" s="43">
        <v>214432</v>
      </c>
      <c r="AG46" s="43">
        <v>292192</v>
      </c>
      <c r="AH46" s="43">
        <v>308020</v>
      </c>
      <c r="AI46" s="43">
        <v>324069</v>
      </c>
      <c r="AJ46" s="43">
        <v>226426</v>
      </c>
      <c r="AK46" s="43">
        <v>47855</v>
      </c>
      <c r="AL46" s="43">
        <v>174724</v>
      </c>
      <c r="AM46" s="43">
        <v>292369</v>
      </c>
      <c r="AN46" s="43">
        <v>100991</v>
      </c>
      <c r="AO46" s="43">
        <v>81626</v>
      </c>
      <c r="AP46" s="43">
        <v>190414</v>
      </c>
      <c r="AQ46" s="43">
        <v>78476</v>
      </c>
      <c r="AR46" s="43">
        <v>14728</v>
      </c>
      <c r="AS46" s="43">
        <v>75219</v>
      </c>
      <c r="AT46" s="43">
        <v>5402</v>
      </c>
      <c r="AU46" s="43"/>
      <c r="AV46" s="43"/>
      <c r="AW46" s="43">
        <v>0</v>
      </c>
      <c r="AX46" s="43">
        <v>4202466</v>
      </c>
      <c r="AY46" s="44">
        <v>0</v>
      </c>
      <c r="AZ46" s="42">
        <v>760767</v>
      </c>
      <c r="BA46" s="13"/>
      <c r="BB46" s="13"/>
      <c r="BC46" s="13"/>
      <c r="BD46" s="13"/>
      <c r="BE46" s="13"/>
      <c r="BF46" s="13"/>
      <c r="BG46" s="13"/>
      <c r="BH46" s="13"/>
      <c r="BI46" s="13"/>
    </row>
    <row r="47" spans="1:63" s="45" customFormat="1" ht="21.75" customHeight="1" thickTop="1" thickBot="1" x14ac:dyDescent="0.35"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7"/>
      <c r="BH47" s="47"/>
    </row>
    <row r="48" spans="1:63" ht="12.5" thickTop="1" thickBot="1" x14ac:dyDescent="0.35">
      <c r="L48" s="17" t="s">
        <v>139</v>
      </c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9"/>
      <c r="BK48" s="13"/>
    </row>
    <row r="49" spans="1:63" ht="116" thickTop="1" thickBot="1" x14ac:dyDescent="0.35">
      <c r="A49" s="111" t="s">
        <v>140</v>
      </c>
      <c r="B49" s="112"/>
      <c r="C49" s="20" t="s">
        <v>141</v>
      </c>
      <c r="D49" s="20" t="s">
        <v>8</v>
      </c>
      <c r="E49" s="20" t="s">
        <v>9</v>
      </c>
      <c r="F49" s="20" t="s">
        <v>10</v>
      </c>
      <c r="G49" s="20" t="s">
        <v>11</v>
      </c>
      <c r="H49" s="20" t="s">
        <v>12</v>
      </c>
      <c r="I49" s="20" t="s">
        <v>13</v>
      </c>
      <c r="J49" s="21" t="s">
        <v>14</v>
      </c>
      <c r="K49" s="22" t="s">
        <v>15</v>
      </c>
      <c r="L49" s="2" t="s">
        <v>16</v>
      </c>
      <c r="M49" s="3" t="s">
        <v>17</v>
      </c>
      <c r="N49" s="3" t="s">
        <v>18</v>
      </c>
      <c r="O49" s="3" t="s">
        <v>19</v>
      </c>
      <c r="P49" s="3" t="s">
        <v>20</v>
      </c>
      <c r="Q49" s="3" t="s">
        <v>21</v>
      </c>
      <c r="R49" s="3" t="s">
        <v>22</v>
      </c>
      <c r="S49" s="3" t="s">
        <v>23</v>
      </c>
      <c r="T49" s="3" t="s">
        <v>24</v>
      </c>
      <c r="U49" s="3" t="s">
        <v>25</v>
      </c>
      <c r="V49" s="3" t="s">
        <v>26</v>
      </c>
      <c r="W49" s="3" t="s">
        <v>27</v>
      </c>
      <c r="X49" s="3" t="s">
        <v>28</v>
      </c>
      <c r="Y49" s="3" t="s">
        <v>29</v>
      </c>
      <c r="Z49" s="3" t="s">
        <v>30</v>
      </c>
      <c r="AA49" s="3" t="s">
        <v>31</v>
      </c>
      <c r="AB49" s="3" t="s">
        <v>32</v>
      </c>
      <c r="AC49" s="3" t="s">
        <v>33</v>
      </c>
      <c r="AD49" s="3" t="s">
        <v>34</v>
      </c>
      <c r="AE49" s="3" t="s">
        <v>35</v>
      </c>
      <c r="AF49" s="3" t="s">
        <v>36</v>
      </c>
      <c r="AG49" s="3" t="s">
        <v>37</v>
      </c>
      <c r="AH49" s="3" t="s">
        <v>38</v>
      </c>
      <c r="AI49" s="3" t="s">
        <v>39</v>
      </c>
      <c r="AJ49" s="3" t="s">
        <v>40</v>
      </c>
      <c r="AK49" s="3" t="s">
        <v>41</v>
      </c>
      <c r="AL49" s="3" t="s">
        <v>42</v>
      </c>
      <c r="AM49" s="3" t="s">
        <v>43</v>
      </c>
      <c r="AN49" s="3" t="s">
        <v>44</v>
      </c>
      <c r="AO49" s="3" t="s">
        <v>45</v>
      </c>
      <c r="AP49" s="3" t="s">
        <v>46</v>
      </c>
      <c r="AQ49" s="3" t="s">
        <v>47</v>
      </c>
      <c r="AR49" s="3" t="s">
        <v>48</v>
      </c>
      <c r="AS49" s="3" t="s">
        <v>49</v>
      </c>
      <c r="AT49" s="3" t="s">
        <v>50</v>
      </c>
      <c r="AU49" s="3" t="s">
        <v>51</v>
      </c>
      <c r="AV49" s="3" t="s">
        <v>52</v>
      </c>
      <c r="AW49" s="3" t="s">
        <v>53</v>
      </c>
      <c r="AX49" s="22" t="s">
        <v>54</v>
      </c>
      <c r="AY49" s="24" t="s">
        <v>142</v>
      </c>
      <c r="AZ49" s="23" t="s">
        <v>143</v>
      </c>
      <c r="BA49" s="48" t="s">
        <v>144</v>
      </c>
      <c r="BB49" s="49"/>
      <c r="BC49" s="50"/>
      <c r="BD49" s="51"/>
      <c r="BE49" s="51"/>
      <c r="BF49" s="51"/>
      <c r="BG49" s="52" t="s">
        <v>145</v>
      </c>
      <c r="BH49" s="20" t="s">
        <v>146</v>
      </c>
      <c r="BI49" s="22" t="s">
        <v>147</v>
      </c>
      <c r="BJ49" s="13"/>
      <c r="BK49" s="13"/>
    </row>
    <row r="50" spans="1:63" ht="15" customHeight="1" thickTop="1" x14ac:dyDescent="0.3">
      <c r="A50" s="113"/>
      <c r="B50" s="114"/>
      <c r="C50" s="25"/>
      <c r="D50" s="26"/>
      <c r="E50" s="26"/>
      <c r="F50" s="26"/>
      <c r="G50" s="26"/>
      <c r="H50" s="26"/>
      <c r="I50" s="26"/>
      <c r="J50" s="26"/>
      <c r="K50" s="26"/>
      <c r="L50" s="27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53"/>
      <c r="AY50" s="54"/>
      <c r="AZ50" s="55"/>
      <c r="BA50" s="56" t="s">
        <v>148</v>
      </c>
      <c r="BB50" s="57" t="s">
        <v>149</v>
      </c>
      <c r="BC50" s="58"/>
      <c r="BD50" s="59"/>
      <c r="BE50" s="60" t="s">
        <v>150</v>
      </c>
      <c r="BF50" s="61" t="s">
        <v>151</v>
      </c>
      <c r="BG50" s="26"/>
      <c r="BH50" s="62"/>
      <c r="BI50" s="28"/>
      <c r="BJ50" s="13"/>
      <c r="BK50" s="13"/>
    </row>
    <row r="51" spans="1:63" ht="15" customHeight="1" thickBot="1" x14ac:dyDescent="0.35">
      <c r="A51" s="115"/>
      <c r="B51" s="116"/>
      <c r="C51" s="31"/>
      <c r="D51" s="32"/>
      <c r="E51" s="32"/>
      <c r="F51" s="32"/>
      <c r="G51" s="32"/>
      <c r="H51" s="32"/>
      <c r="I51" s="32"/>
      <c r="J51" s="32"/>
      <c r="K51" s="32"/>
      <c r="L51" s="33" t="s">
        <v>64</v>
      </c>
      <c r="M51" s="31" t="s">
        <v>65</v>
      </c>
      <c r="N51" s="31" t="s">
        <v>66</v>
      </c>
      <c r="O51" s="31" t="s">
        <v>67</v>
      </c>
      <c r="P51" s="31" t="s">
        <v>68</v>
      </c>
      <c r="Q51" s="31" t="s">
        <v>69</v>
      </c>
      <c r="R51" s="31" t="s">
        <v>70</v>
      </c>
      <c r="S51" s="31" t="s">
        <v>71</v>
      </c>
      <c r="T51" s="31" t="s">
        <v>72</v>
      </c>
      <c r="U51" s="31" t="s">
        <v>73</v>
      </c>
      <c r="V51" s="31" t="s">
        <v>74</v>
      </c>
      <c r="W51" s="31" t="s">
        <v>75</v>
      </c>
      <c r="X51" s="31" t="s">
        <v>76</v>
      </c>
      <c r="Y51" s="31" t="s">
        <v>77</v>
      </c>
      <c r="Z51" s="31" t="s">
        <v>78</v>
      </c>
      <c r="AA51" s="31" t="s">
        <v>79</v>
      </c>
      <c r="AB51" s="31" t="s">
        <v>80</v>
      </c>
      <c r="AC51" s="31" t="s">
        <v>81</v>
      </c>
      <c r="AD51" s="31" t="s">
        <v>82</v>
      </c>
      <c r="AE51" s="31" t="s">
        <v>83</v>
      </c>
      <c r="AF51" s="31" t="s">
        <v>84</v>
      </c>
      <c r="AG51" s="31" t="s">
        <v>85</v>
      </c>
      <c r="AH51" s="31" t="s">
        <v>86</v>
      </c>
      <c r="AI51" s="31" t="s">
        <v>87</v>
      </c>
      <c r="AJ51" s="31" t="s">
        <v>88</v>
      </c>
      <c r="AK51" s="31" t="s">
        <v>89</v>
      </c>
      <c r="AL51" s="31" t="s">
        <v>90</v>
      </c>
      <c r="AM51" s="31" t="s">
        <v>91</v>
      </c>
      <c r="AN51" s="31" t="s">
        <v>92</v>
      </c>
      <c r="AO51" s="31" t="s">
        <v>93</v>
      </c>
      <c r="AP51" s="31" t="s">
        <v>94</v>
      </c>
      <c r="AQ51" s="31" t="s">
        <v>95</v>
      </c>
      <c r="AR51" s="31" t="s">
        <v>96</v>
      </c>
      <c r="AS51" s="31" t="s">
        <v>97</v>
      </c>
      <c r="AT51" s="31" t="s">
        <v>98</v>
      </c>
      <c r="AU51" s="31" t="s">
        <v>99</v>
      </c>
      <c r="AV51" s="31" t="s">
        <v>100</v>
      </c>
      <c r="AW51" s="31" t="s">
        <v>101</v>
      </c>
      <c r="AX51" s="63"/>
      <c r="AY51" s="64"/>
      <c r="AZ51" s="65"/>
      <c r="BA51" s="66" t="s">
        <v>152</v>
      </c>
      <c r="BB51" s="67" t="s">
        <v>153</v>
      </c>
      <c r="BC51" s="68" t="s">
        <v>154</v>
      </c>
      <c r="BD51" s="69" t="s">
        <v>155</v>
      </c>
      <c r="BE51" s="70" t="s">
        <v>156</v>
      </c>
      <c r="BF51" s="70"/>
      <c r="BG51" s="65"/>
      <c r="BH51" s="71"/>
      <c r="BI51" s="64"/>
      <c r="BJ51" s="13"/>
      <c r="BK51" s="72"/>
    </row>
    <row r="52" spans="1:63" ht="12" thickTop="1" x14ac:dyDescent="0.3">
      <c r="A52" s="6" t="s">
        <v>64</v>
      </c>
      <c r="B52" s="10" t="s">
        <v>102</v>
      </c>
      <c r="C52" s="35">
        <v>540599</v>
      </c>
      <c r="D52" s="35">
        <v>0</v>
      </c>
      <c r="E52" s="36">
        <v>0</v>
      </c>
      <c r="F52" s="36">
        <v>0</v>
      </c>
      <c r="G52" s="36">
        <v>0</v>
      </c>
      <c r="H52" s="36">
        <v>0</v>
      </c>
      <c r="I52" s="36">
        <v>0</v>
      </c>
      <c r="J52" s="36">
        <v>0</v>
      </c>
      <c r="K52" s="36">
        <v>0</v>
      </c>
      <c r="L52" s="37">
        <v>85761</v>
      </c>
      <c r="M52" s="35">
        <v>24217</v>
      </c>
      <c r="N52" s="35">
        <v>400</v>
      </c>
      <c r="O52" s="35">
        <v>0</v>
      </c>
      <c r="P52" s="35">
        <v>0</v>
      </c>
      <c r="Q52" s="35">
        <v>99982</v>
      </c>
      <c r="R52" s="35">
        <v>4303</v>
      </c>
      <c r="S52" s="35">
        <v>0</v>
      </c>
      <c r="T52" s="35">
        <v>1251</v>
      </c>
      <c r="U52" s="35">
        <v>0</v>
      </c>
      <c r="V52" s="35">
        <v>100</v>
      </c>
      <c r="W52" s="35">
        <v>0</v>
      </c>
      <c r="X52" s="35">
        <v>0</v>
      </c>
      <c r="Y52" s="35">
        <v>0</v>
      </c>
      <c r="Z52" s="35">
        <v>0</v>
      </c>
      <c r="AA52" s="35">
        <v>0</v>
      </c>
      <c r="AB52" s="35">
        <v>0</v>
      </c>
      <c r="AC52" s="35">
        <v>0</v>
      </c>
      <c r="AD52" s="35">
        <v>0</v>
      </c>
      <c r="AE52" s="35">
        <v>0</v>
      </c>
      <c r="AF52" s="35">
        <v>0</v>
      </c>
      <c r="AG52" s="35">
        <v>0</v>
      </c>
      <c r="AH52" s="35">
        <v>0</v>
      </c>
      <c r="AI52" s="35">
        <v>27685</v>
      </c>
      <c r="AJ52" s="35">
        <v>0</v>
      </c>
      <c r="AK52" s="35">
        <v>0</v>
      </c>
      <c r="AL52" s="35">
        <v>0</v>
      </c>
      <c r="AM52" s="35">
        <v>6</v>
      </c>
      <c r="AN52" s="35">
        <v>0</v>
      </c>
      <c r="AO52" s="35">
        <v>0</v>
      </c>
      <c r="AP52" s="35">
        <v>13</v>
      </c>
      <c r="AQ52" s="35">
        <v>0</v>
      </c>
      <c r="AR52" s="35">
        <v>0</v>
      </c>
      <c r="AS52" s="35">
        <v>0</v>
      </c>
      <c r="AT52" s="35">
        <v>0</v>
      </c>
      <c r="AU52" s="35"/>
      <c r="AV52" s="35"/>
      <c r="AW52" s="35">
        <v>0</v>
      </c>
      <c r="AX52" s="73">
        <v>244426</v>
      </c>
      <c r="AY52" s="37">
        <v>0</v>
      </c>
      <c r="AZ52" s="38">
        <v>30078</v>
      </c>
      <c r="BA52" s="74">
        <v>255797</v>
      </c>
      <c r="BB52" s="37">
        <v>255797</v>
      </c>
      <c r="BC52" s="72">
        <v>84622</v>
      </c>
      <c r="BD52" s="36">
        <v>171614</v>
      </c>
      <c r="BE52" s="75">
        <v>0</v>
      </c>
      <c r="BF52" s="75">
        <v>0</v>
      </c>
      <c r="BG52" s="36">
        <v>0</v>
      </c>
      <c r="BH52" s="76">
        <v>-28686</v>
      </c>
      <c r="BI52" s="54">
        <v>0</v>
      </c>
      <c r="BJ52" s="13"/>
      <c r="BK52" s="72"/>
    </row>
    <row r="53" spans="1:63" x14ac:dyDescent="0.3">
      <c r="A53" s="6" t="s">
        <v>65</v>
      </c>
      <c r="B53" s="10" t="s">
        <v>103</v>
      </c>
      <c r="C53" s="35">
        <v>137588</v>
      </c>
      <c r="D53" s="35">
        <v>0</v>
      </c>
      <c r="E53" s="36">
        <v>0</v>
      </c>
      <c r="F53" s="36">
        <v>0</v>
      </c>
      <c r="G53" s="36">
        <v>0</v>
      </c>
      <c r="H53" s="36">
        <v>0</v>
      </c>
      <c r="I53" s="36">
        <v>0</v>
      </c>
      <c r="J53" s="36">
        <v>0</v>
      </c>
      <c r="K53" s="36">
        <v>0</v>
      </c>
      <c r="L53" s="37">
        <v>688</v>
      </c>
      <c r="M53" s="35">
        <v>1745</v>
      </c>
      <c r="N53" s="35">
        <v>0</v>
      </c>
      <c r="O53" s="35">
        <v>0</v>
      </c>
      <c r="P53" s="35">
        <v>0</v>
      </c>
      <c r="Q53" s="35">
        <v>28906</v>
      </c>
      <c r="R53" s="35">
        <v>0</v>
      </c>
      <c r="S53" s="35">
        <v>0</v>
      </c>
      <c r="T53" s="35">
        <v>30</v>
      </c>
      <c r="U53" s="35">
        <v>0</v>
      </c>
      <c r="V53" s="35">
        <v>0</v>
      </c>
      <c r="W53" s="35">
        <v>74</v>
      </c>
      <c r="X53" s="35">
        <v>0</v>
      </c>
      <c r="Y53" s="35">
        <v>0</v>
      </c>
      <c r="Z53" s="35">
        <v>0</v>
      </c>
      <c r="AA53" s="35">
        <v>0</v>
      </c>
      <c r="AB53" s="35">
        <v>0</v>
      </c>
      <c r="AC53" s="35">
        <v>0</v>
      </c>
      <c r="AD53" s="35">
        <v>0</v>
      </c>
      <c r="AE53" s="35">
        <v>0</v>
      </c>
      <c r="AF53" s="35">
        <v>0</v>
      </c>
      <c r="AG53" s="35">
        <v>0</v>
      </c>
      <c r="AH53" s="35">
        <v>0</v>
      </c>
      <c r="AI53" s="35">
        <v>65788</v>
      </c>
      <c r="AJ53" s="35">
        <v>0</v>
      </c>
      <c r="AK53" s="35">
        <v>0</v>
      </c>
      <c r="AL53" s="35">
        <v>0</v>
      </c>
      <c r="AM53" s="35">
        <v>0</v>
      </c>
      <c r="AN53" s="35">
        <v>0</v>
      </c>
      <c r="AO53" s="35">
        <v>0</v>
      </c>
      <c r="AP53" s="35">
        <v>0</v>
      </c>
      <c r="AQ53" s="35">
        <v>0</v>
      </c>
      <c r="AR53" s="35">
        <v>0</v>
      </c>
      <c r="AS53" s="35">
        <v>0</v>
      </c>
      <c r="AT53" s="35">
        <v>0</v>
      </c>
      <c r="AU53" s="35"/>
      <c r="AV53" s="35"/>
      <c r="AW53" s="35">
        <v>0</v>
      </c>
      <c r="AX53" s="73">
        <v>94135</v>
      </c>
      <c r="AY53" s="37">
        <v>0</v>
      </c>
      <c r="AZ53" s="38">
        <v>504</v>
      </c>
      <c r="BA53" s="74">
        <v>38006</v>
      </c>
      <c r="BB53" s="37">
        <v>38006</v>
      </c>
      <c r="BC53" s="72">
        <v>8816</v>
      </c>
      <c r="BD53" s="36">
        <v>29202</v>
      </c>
      <c r="BE53" s="75">
        <v>0</v>
      </c>
      <c r="BF53" s="75">
        <v>0</v>
      </c>
      <c r="BG53" s="36">
        <v>1287</v>
      </c>
      <c r="BH53" s="76">
        <v>4117</v>
      </c>
      <c r="BI53" s="54">
        <v>0</v>
      </c>
      <c r="BJ53" s="13"/>
      <c r="BK53" s="72"/>
    </row>
    <row r="54" spans="1:63" x14ac:dyDescent="0.3">
      <c r="A54" s="6" t="s">
        <v>66</v>
      </c>
      <c r="B54" s="10" t="s">
        <v>104</v>
      </c>
      <c r="C54" s="35">
        <v>43430</v>
      </c>
      <c r="D54" s="35">
        <v>0</v>
      </c>
      <c r="E54" s="36">
        <v>0</v>
      </c>
      <c r="F54" s="36">
        <v>0</v>
      </c>
      <c r="G54" s="36">
        <v>0</v>
      </c>
      <c r="H54" s="36">
        <v>0</v>
      </c>
      <c r="I54" s="36">
        <v>0</v>
      </c>
      <c r="J54" s="36">
        <v>0</v>
      </c>
      <c r="K54" s="36">
        <v>0</v>
      </c>
      <c r="L54" s="37">
        <v>0</v>
      </c>
      <c r="M54" s="35">
        <v>44</v>
      </c>
      <c r="N54" s="35">
        <v>705</v>
      </c>
      <c r="O54" s="35">
        <v>0</v>
      </c>
      <c r="P54" s="35">
        <v>0</v>
      </c>
      <c r="Q54" s="35">
        <v>116</v>
      </c>
      <c r="R54" s="35">
        <v>126</v>
      </c>
      <c r="S54" s="35">
        <v>0</v>
      </c>
      <c r="T54" s="35">
        <v>0</v>
      </c>
      <c r="U54" s="35">
        <v>12794</v>
      </c>
      <c r="V54" s="35">
        <v>3</v>
      </c>
      <c r="W54" s="35">
        <v>55</v>
      </c>
      <c r="X54" s="35">
        <v>0</v>
      </c>
      <c r="Y54" s="35">
        <v>0</v>
      </c>
      <c r="Z54" s="35">
        <v>1</v>
      </c>
      <c r="AA54" s="35">
        <v>0</v>
      </c>
      <c r="AB54" s="35">
        <v>334</v>
      </c>
      <c r="AC54" s="35">
        <v>0</v>
      </c>
      <c r="AD54" s="35">
        <v>0</v>
      </c>
      <c r="AE54" s="35">
        <v>0</v>
      </c>
      <c r="AF54" s="35">
        <v>470</v>
      </c>
      <c r="AG54" s="35">
        <v>0</v>
      </c>
      <c r="AH54" s="35">
        <v>0</v>
      </c>
      <c r="AI54" s="35">
        <v>268</v>
      </c>
      <c r="AJ54" s="35">
        <v>0</v>
      </c>
      <c r="AK54" s="35">
        <v>0</v>
      </c>
      <c r="AL54" s="35">
        <v>0</v>
      </c>
      <c r="AM54" s="35">
        <v>0</v>
      </c>
      <c r="AN54" s="35">
        <v>0</v>
      </c>
      <c r="AO54" s="35">
        <v>0</v>
      </c>
      <c r="AP54" s="35">
        <v>0</v>
      </c>
      <c r="AQ54" s="35">
        <v>0</v>
      </c>
      <c r="AR54" s="35">
        <v>0</v>
      </c>
      <c r="AS54" s="35">
        <v>0</v>
      </c>
      <c r="AT54" s="35">
        <v>0</v>
      </c>
      <c r="AU54" s="35"/>
      <c r="AV54" s="35"/>
      <c r="AW54" s="35">
        <v>0</v>
      </c>
      <c r="AX54" s="73">
        <v>14935</v>
      </c>
      <c r="AY54" s="37">
        <v>0</v>
      </c>
      <c r="AZ54" s="38">
        <v>178</v>
      </c>
      <c r="BA54" s="74">
        <v>22804</v>
      </c>
      <c r="BB54" s="37">
        <v>22804</v>
      </c>
      <c r="BC54" s="72">
        <v>2258</v>
      </c>
      <c r="BD54" s="36">
        <v>20558</v>
      </c>
      <c r="BE54" s="75">
        <v>0</v>
      </c>
      <c r="BF54" s="75">
        <v>0</v>
      </c>
      <c r="BG54" s="36">
        <v>0</v>
      </c>
      <c r="BH54" s="76">
        <v>4420</v>
      </c>
      <c r="BI54" s="54">
        <v>0</v>
      </c>
      <c r="BJ54" s="13"/>
      <c r="BK54" s="72"/>
    </row>
    <row r="55" spans="1:63" x14ac:dyDescent="0.3">
      <c r="A55" s="6" t="s">
        <v>67</v>
      </c>
      <c r="B55" s="10" t="s">
        <v>105</v>
      </c>
      <c r="C55" s="35">
        <v>27305</v>
      </c>
      <c r="D55" s="35">
        <v>0</v>
      </c>
      <c r="E55" s="36">
        <v>0</v>
      </c>
      <c r="F55" s="36">
        <v>0</v>
      </c>
      <c r="G55" s="36">
        <v>0</v>
      </c>
      <c r="H55" s="36">
        <v>0</v>
      </c>
      <c r="I55" s="36">
        <v>0</v>
      </c>
      <c r="J55" s="36">
        <v>0</v>
      </c>
      <c r="K55" s="36">
        <v>0</v>
      </c>
      <c r="L55" s="37">
        <v>0</v>
      </c>
      <c r="M55" s="35">
        <v>0</v>
      </c>
      <c r="N55" s="35">
        <v>0</v>
      </c>
      <c r="O55" s="35">
        <v>0</v>
      </c>
      <c r="P55" s="35">
        <v>0</v>
      </c>
      <c r="Q55" s="35">
        <v>16568</v>
      </c>
      <c r="R55" s="35">
        <v>0</v>
      </c>
      <c r="S55" s="35">
        <v>0</v>
      </c>
      <c r="T55" s="35">
        <v>0</v>
      </c>
      <c r="U55" s="35">
        <v>0</v>
      </c>
      <c r="V55" s="35">
        <v>0</v>
      </c>
      <c r="W55" s="35">
        <v>0</v>
      </c>
      <c r="X55" s="35">
        <v>0</v>
      </c>
      <c r="Y55" s="35">
        <v>0</v>
      </c>
      <c r="Z55" s="35">
        <v>0</v>
      </c>
      <c r="AA55" s="35">
        <v>0</v>
      </c>
      <c r="AB55" s="35">
        <v>0</v>
      </c>
      <c r="AC55" s="35">
        <v>0</v>
      </c>
      <c r="AD55" s="35">
        <v>0</v>
      </c>
      <c r="AE55" s="35">
        <v>0</v>
      </c>
      <c r="AF55" s="35">
        <v>0</v>
      </c>
      <c r="AG55" s="35">
        <v>0</v>
      </c>
      <c r="AH55" s="35">
        <v>0</v>
      </c>
      <c r="AI55" s="35">
        <v>3823</v>
      </c>
      <c r="AJ55" s="35">
        <v>0</v>
      </c>
      <c r="AK55" s="35">
        <v>0</v>
      </c>
      <c r="AL55" s="35">
        <v>0</v>
      </c>
      <c r="AM55" s="35">
        <v>0</v>
      </c>
      <c r="AN55" s="35">
        <v>0</v>
      </c>
      <c r="AO55" s="35">
        <v>0</v>
      </c>
      <c r="AP55" s="35">
        <v>0</v>
      </c>
      <c r="AQ55" s="35">
        <v>0</v>
      </c>
      <c r="AR55" s="35">
        <v>0</v>
      </c>
      <c r="AS55" s="35">
        <v>0</v>
      </c>
      <c r="AT55" s="35">
        <v>0</v>
      </c>
      <c r="AU55" s="35"/>
      <c r="AV55" s="35"/>
      <c r="AW55" s="35">
        <v>0</v>
      </c>
      <c r="AX55" s="73">
        <v>20303</v>
      </c>
      <c r="AY55" s="37">
        <v>0</v>
      </c>
      <c r="AZ55" s="38">
        <v>0</v>
      </c>
      <c r="BA55" s="74">
        <v>6733</v>
      </c>
      <c r="BB55" s="37">
        <v>6733</v>
      </c>
      <c r="BC55" s="72">
        <v>1098</v>
      </c>
      <c r="BD55" s="36">
        <v>5633</v>
      </c>
      <c r="BE55" s="75">
        <v>0</v>
      </c>
      <c r="BF55" s="75">
        <v>0</v>
      </c>
      <c r="BG55" s="36">
        <v>0</v>
      </c>
      <c r="BH55" s="76">
        <v>0</v>
      </c>
      <c r="BI55" s="54">
        <v>0</v>
      </c>
      <c r="BJ55" s="13"/>
      <c r="BK55" s="72"/>
    </row>
    <row r="56" spans="1:63" x14ac:dyDescent="0.3">
      <c r="A56" s="6" t="s">
        <v>68</v>
      </c>
      <c r="B56" s="10" t="s">
        <v>106</v>
      </c>
      <c r="C56" s="35">
        <v>50818</v>
      </c>
      <c r="D56" s="35">
        <v>0</v>
      </c>
      <c r="E56" s="36">
        <v>0</v>
      </c>
      <c r="F56" s="36">
        <v>0</v>
      </c>
      <c r="G56" s="36">
        <v>0</v>
      </c>
      <c r="H56" s="36">
        <v>0</v>
      </c>
      <c r="I56" s="36">
        <v>0</v>
      </c>
      <c r="J56" s="36">
        <v>0</v>
      </c>
      <c r="K56" s="36">
        <v>0</v>
      </c>
      <c r="L56" s="37">
        <v>0</v>
      </c>
      <c r="M56" s="35">
        <v>0</v>
      </c>
      <c r="N56" s="35">
        <v>0</v>
      </c>
      <c r="O56" s="35">
        <v>0</v>
      </c>
      <c r="P56" s="35">
        <v>1792</v>
      </c>
      <c r="Q56" s="35">
        <v>0</v>
      </c>
      <c r="R56" s="35">
        <v>0</v>
      </c>
      <c r="S56" s="35">
        <v>0</v>
      </c>
      <c r="T56" s="35">
        <v>0</v>
      </c>
      <c r="U56" s="35">
        <v>0</v>
      </c>
      <c r="V56" s="35">
        <v>0</v>
      </c>
      <c r="W56" s="35">
        <v>0</v>
      </c>
      <c r="X56" s="35">
        <v>0</v>
      </c>
      <c r="Y56" s="35">
        <v>2743</v>
      </c>
      <c r="Z56" s="35">
        <v>25</v>
      </c>
      <c r="AA56" s="35">
        <v>0</v>
      </c>
      <c r="AB56" s="35">
        <v>0</v>
      </c>
      <c r="AC56" s="35">
        <v>0</v>
      </c>
      <c r="AD56" s="35">
        <v>0</v>
      </c>
      <c r="AE56" s="35">
        <v>0</v>
      </c>
      <c r="AF56" s="35">
        <v>14256</v>
      </c>
      <c r="AG56" s="35">
        <v>0</v>
      </c>
      <c r="AH56" s="35">
        <v>0</v>
      </c>
      <c r="AI56" s="35">
        <v>0</v>
      </c>
      <c r="AJ56" s="35">
        <v>0</v>
      </c>
      <c r="AK56" s="35">
        <v>0</v>
      </c>
      <c r="AL56" s="35">
        <v>0</v>
      </c>
      <c r="AM56" s="35">
        <v>0</v>
      </c>
      <c r="AN56" s="35">
        <v>0</v>
      </c>
      <c r="AO56" s="35">
        <v>0</v>
      </c>
      <c r="AP56" s="35">
        <v>0</v>
      </c>
      <c r="AQ56" s="35">
        <v>0</v>
      </c>
      <c r="AR56" s="35">
        <v>0</v>
      </c>
      <c r="AS56" s="35">
        <v>0</v>
      </c>
      <c r="AT56" s="35">
        <v>0</v>
      </c>
      <c r="AU56" s="35"/>
      <c r="AV56" s="35"/>
      <c r="AW56" s="35">
        <v>0</v>
      </c>
      <c r="AX56" s="73">
        <v>17644</v>
      </c>
      <c r="AY56" s="37">
        <v>0</v>
      </c>
      <c r="AZ56" s="38">
        <v>52495</v>
      </c>
      <c r="BA56" s="74">
        <v>367</v>
      </c>
      <c r="BB56" s="37">
        <v>367</v>
      </c>
      <c r="BC56" s="72">
        <v>0</v>
      </c>
      <c r="BD56" s="36">
        <v>367</v>
      </c>
      <c r="BE56" s="75">
        <v>0</v>
      </c>
      <c r="BF56" s="75">
        <v>0</v>
      </c>
      <c r="BG56" s="36">
        <v>0</v>
      </c>
      <c r="BH56" s="76">
        <v>-194</v>
      </c>
      <c r="BI56" s="54">
        <v>0</v>
      </c>
      <c r="BJ56" s="13"/>
      <c r="BK56" s="72"/>
    </row>
    <row r="57" spans="1:63" x14ac:dyDescent="0.3">
      <c r="A57" s="6" t="s">
        <v>69</v>
      </c>
      <c r="B57" s="10" t="s">
        <v>107</v>
      </c>
      <c r="C57" s="35">
        <v>481189</v>
      </c>
      <c r="D57" s="35">
        <v>0</v>
      </c>
      <c r="E57" s="36">
        <v>0</v>
      </c>
      <c r="F57" s="36">
        <v>0</v>
      </c>
      <c r="G57" s="36">
        <v>0</v>
      </c>
      <c r="H57" s="36">
        <v>0</v>
      </c>
      <c r="I57" s="36">
        <v>0</v>
      </c>
      <c r="J57" s="36">
        <v>0</v>
      </c>
      <c r="K57" s="36">
        <v>0</v>
      </c>
      <c r="L57" s="37">
        <v>0</v>
      </c>
      <c r="M57" s="35">
        <v>7366</v>
      </c>
      <c r="N57" s="35">
        <v>0</v>
      </c>
      <c r="O57" s="35">
        <v>2080</v>
      </c>
      <c r="P57" s="35">
        <v>0</v>
      </c>
      <c r="Q57" s="35">
        <v>37600</v>
      </c>
      <c r="R57" s="35">
        <v>11679</v>
      </c>
      <c r="S57" s="35">
        <v>0</v>
      </c>
      <c r="T57" s="35">
        <v>660</v>
      </c>
      <c r="U57" s="35">
        <v>0</v>
      </c>
      <c r="V57" s="35">
        <v>3849</v>
      </c>
      <c r="W57" s="35">
        <v>6</v>
      </c>
      <c r="X57" s="35">
        <v>0</v>
      </c>
      <c r="Y57" s="35">
        <v>0</v>
      </c>
      <c r="Z57" s="35">
        <v>0</v>
      </c>
      <c r="AA57" s="35">
        <v>0</v>
      </c>
      <c r="AB57" s="35">
        <v>0</v>
      </c>
      <c r="AC57" s="35">
        <v>0</v>
      </c>
      <c r="AD57" s="35">
        <v>0</v>
      </c>
      <c r="AE57" s="35">
        <v>0</v>
      </c>
      <c r="AF57" s="35">
        <v>0</v>
      </c>
      <c r="AG57" s="35">
        <v>0</v>
      </c>
      <c r="AH57" s="35">
        <v>0</v>
      </c>
      <c r="AI57" s="35">
        <v>101724</v>
      </c>
      <c r="AJ57" s="35">
        <v>0</v>
      </c>
      <c r="AK57" s="35">
        <v>0</v>
      </c>
      <c r="AL57" s="35">
        <v>0</v>
      </c>
      <c r="AM57" s="35">
        <v>1</v>
      </c>
      <c r="AN57" s="35">
        <v>145</v>
      </c>
      <c r="AO57" s="35">
        <v>0</v>
      </c>
      <c r="AP57" s="35">
        <v>26</v>
      </c>
      <c r="AQ57" s="35">
        <v>0</v>
      </c>
      <c r="AR57" s="35">
        <v>0</v>
      </c>
      <c r="AS57" s="35">
        <v>0</v>
      </c>
      <c r="AT57" s="35">
        <v>0</v>
      </c>
      <c r="AU57" s="35"/>
      <c r="AV57" s="35"/>
      <c r="AW57" s="35">
        <v>0</v>
      </c>
      <c r="AX57" s="73">
        <v>159425</v>
      </c>
      <c r="AY57" s="37">
        <v>0</v>
      </c>
      <c r="AZ57" s="38">
        <v>19494</v>
      </c>
      <c r="BA57" s="74">
        <v>264265</v>
      </c>
      <c r="BB57" s="37">
        <v>264265</v>
      </c>
      <c r="BC57" s="72">
        <v>28374</v>
      </c>
      <c r="BD57" s="36">
        <v>238689</v>
      </c>
      <c r="BE57" s="75">
        <v>0</v>
      </c>
      <c r="BF57" s="75">
        <v>0</v>
      </c>
      <c r="BG57" s="36">
        <v>0</v>
      </c>
      <c r="BH57" s="76">
        <v>42604</v>
      </c>
      <c r="BI57" s="54">
        <v>0</v>
      </c>
      <c r="BJ57" s="13"/>
      <c r="BK57" s="72"/>
    </row>
    <row r="58" spans="1:63" x14ac:dyDescent="0.3">
      <c r="A58" s="6" t="s">
        <v>70</v>
      </c>
      <c r="B58" s="10" t="s">
        <v>108</v>
      </c>
      <c r="C58" s="35">
        <v>123481</v>
      </c>
      <c r="D58" s="35">
        <v>0</v>
      </c>
      <c r="E58" s="36">
        <v>0</v>
      </c>
      <c r="F58" s="36">
        <v>0</v>
      </c>
      <c r="G58" s="36">
        <v>0</v>
      </c>
      <c r="H58" s="36">
        <v>0</v>
      </c>
      <c r="I58" s="36">
        <v>0</v>
      </c>
      <c r="J58" s="36">
        <v>0</v>
      </c>
      <c r="K58" s="36">
        <v>0</v>
      </c>
      <c r="L58" s="37">
        <v>0</v>
      </c>
      <c r="M58" s="35">
        <v>0</v>
      </c>
      <c r="N58" s="35">
        <v>0</v>
      </c>
      <c r="O58" s="35">
        <v>0</v>
      </c>
      <c r="P58" s="35">
        <v>21</v>
      </c>
      <c r="Q58" s="35">
        <v>349</v>
      </c>
      <c r="R58" s="35">
        <v>12644</v>
      </c>
      <c r="S58" s="35">
        <v>0</v>
      </c>
      <c r="T58" s="35">
        <v>206</v>
      </c>
      <c r="U58" s="35">
        <v>181</v>
      </c>
      <c r="V58" s="35">
        <v>18</v>
      </c>
      <c r="W58" s="35">
        <v>14</v>
      </c>
      <c r="X58" s="35">
        <v>1</v>
      </c>
      <c r="Y58" s="35">
        <v>1</v>
      </c>
      <c r="Z58" s="35">
        <v>0</v>
      </c>
      <c r="AA58" s="35">
        <v>4</v>
      </c>
      <c r="AB58" s="35">
        <v>15</v>
      </c>
      <c r="AC58" s="35">
        <v>1</v>
      </c>
      <c r="AD58" s="35">
        <v>10</v>
      </c>
      <c r="AE58" s="35">
        <v>96</v>
      </c>
      <c r="AF58" s="35">
        <v>23</v>
      </c>
      <c r="AG58" s="35">
        <v>844</v>
      </c>
      <c r="AH58" s="35">
        <v>429</v>
      </c>
      <c r="AI58" s="35">
        <v>56827</v>
      </c>
      <c r="AJ58" s="35">
        <v>346</v>
      </c>
      <c r="AK58" s="35">
        <v>4</v>
      </c>
      <c r="AL58" s="35">
        <v>213</v>
      </c>
      <c r="AM58" s="35">
        <v>910</v>
      </c>
      <c r="AN58" s="35">
        <v>547</v>
      </c>
      <c r="AO58" s="35">
        <v>3</v>
      </c>
      <c r="AP58" s="35">
        <v>2027</v>
      </c>
      <c r="AQ58" s="35">
        <v>69</v>
      </c>
      <c r="AR58" s="35">
        <v>1275</v>
      </c>
      <c r="AS58" s="35">
        <v>505</v>
      </c>
      <c r="AT58" s="35">
        <v>0</v>
      </c>
      <c r="AU58" s="35"/>
      <c r="AV58" s="35"/>
      <c r="AW58" s="35">
        <v>0</v>
      </c>
      <c r="AX58" s="73">
        <v>76308</v>
      </c>
      <c r="AY58" s="37">
        <v>0</v>
      </c>
      <c r="AZ58" s="38">
        <v>7304</v>
      </c>
      <c r="BA58" s="74">
        <v>29755</v>
      </c>
      <c r="BB58" s="37">
        <v>29755</v>
      </c>
      <c r="BC58" s="72">
        <v>2329</v>
      </c>
      <c r="BD58" s="36">
        <v>27436</v>
      </c>
      <c r="BE58" s="75">
        <v>0</v>
      </c>
      <c r="BF58" s="75">
        <v>0</v>
      </c>
      <c r="BG58" s="36">
        <v>0</v>
      </c>
      <c r="BH58" s="76">
        <v>24968</v>
      </c>
      <c r="BI58" s="54">
        <v>0</v>
      </c>
      <c r="BJ58" s="13"/>
      <c r="BK58" s="72"/>
    </row>
    <row r="59" spans="1:63" x14ac:dyDescent="0.3">
      <c r="A59" s="6" t="s">
        <v>71</v>
      </c>
      <c r="B59" s="10" t="s">
        <v>109</v>
      </c>
      <c r="C59" s="35">
        <v>16654</v>
      </c>
      <c r="D59" s="35">
        <v>0</v>
      </c>
      <c r="E59" s="36">
        <v>0</v>
      </c>
      <c r="F59" s="36">
        <v>0</v>
      </c>
      <c r="G59" s="36">
        <v>0</v>
      </c>
      <c r="H59" s="36">
        <v>0</v>
      </c>
      <c r="I59" s="36">
        <v>0</v>
      </c>
      <c r="J59" s="36">
        <v>0</v>
      </c>
      <c r="K59" s="36">
        <v>0</v>
      </c>
      <c r="L59" s="37">
        <v>0</v>
      </c>
      <c r="M59" s="35">
        <v>0</v>
      </c>
      <c r="N59" s="35">
        <v>0</v>
      </c>
      <c r="O59" s="35">
        <v>0</v>
      </c>
      <c r="P59" s="35">
        <v>0</v>
      </c>
      <c r="Q59" s="35">
        <v>0</v>
      </c>
      <c r="R59" s="35">
        <v>0</v>
      </c>
      <c r="S59" s="35">
        <v>0</v>
      </c>
      <c r="T59" s="35">
        <v>0</v>
      </c>
      <c r="U59" s="35">
        <v>0</v>
      </c>
      <c r="V59" s="35">
        <v>0</v>
      </c>
      <c r="W59" s="35">
        <v>0</v>
      </c>
      <c r="X59" s="35">
        <v>0</v>
      </c>
      <c r="Y59" s="35">
        <v>0</v>
      </c>
      <c r="Z59" s="35">
        <v>0</v>
      </c>
      <c r="AA59" s="35">
        <v>0</v>
      </c>
      <c r="AB59" s="35">
        <v>0</v>
      </c>
      <c r="AC59" s="35">
        <v>0</v>
      </c>
      <c r="AD59" s="35">
        <v>0</v>
      </c>
      <c r="AE59" s="35">
        <v>0</v>
      </c>
      <c r="AF59" s="35">
        <v>0</v>
      </c>
      <c r="AG59" s="35">
        <v>0</v>
      </c>
      <c r="AH59" s="35">
        <v>0</v>
      </c>
      <c r="AI59" s="35">
        <v>0</v>
      </c>
      <c r="AJ59" s="35">
        <v>0</v>
      </c>
      <c r="AK59" s="35">
        <v>0</v>
      </c>
      <c r="AL59" s="35">
        <v>0</v>
      </c>
      <c r="AM59" s="35">
        <v>0</v>
      </c>
      <c r="AN59" s="35">
        <v>0</v>
      </c>
      <c r="AO59" s="35">
        <v>0</v>
      </c>
      <c r="AP59" s="35">
        <v>0</v>
      </c>
      <c r="AQ59" s="35">
        <v>0</v>
      </c>
      <c r="AR59" s="35">
        <v>0</v>
      </c>
      <c r="AS59" s="35">
        <v>0</v>
      </c>
      <c r="AT59" s="35">
        <v>0</v>
      </c>
      <c r="AU59" s="35"/>
      <c r="AV59" s="35"/>
      <c r="AW59" s="35">
        <v>0</v>
      </c>
      <c r="AX59" s="73">
        <v>0</v>
      </c>
      <c r="AY59" s="37">
        <v>0</v>
      </c>
      <c r="AZ59" s="38">
        <v>5241</v>
      </c>
      <c r="BA59" s="74">
        <v>8843</v>
      </c>
      <c r="BB59" s="37">
        <v>8843</v>
      </c>
      <c r="BC59" s="72">
        <v>33</v>
      </c>
      <c r="BD59" s="36">
        <v>8809</v>
      </c>
      <c r="BE59" s="75">
        <v>0</v>
      </c>
      <c r="BF59" s="75">
        <v>0</v>
      </c>
      <c r="BG59" s="36">
        <v>0</v>
      </c>
      <c r="BH59" s="76">
        <v>1258</v>
      </c>
      <c r="BI59" s="54">
        <v>0</v>
      </c>
      <c r="BJ59" s="13"/>
      <c r="BK59" s="72"/>
    </row>
    <row r="60" spans="1:63" x14ac:dyDescent="0.3">
      <c r="A60" s="6" t="s">
        <v>72</v>
      </c>
      <c r="B60" s="10" t="s">
        <v>110</v>
      </c>
      <c r="C60" s="35">
        <v>192732</v>
      </c>
      <c r="D60" s="35">
        <v>0</v>
      </c>
      <c r="E60" s="36">
        <v>0</v>
      </c>
      <c r="F60" s="36">
        <v>0</v>
      </c>
      <c r="G60" s="36">
        <v>0</v>
      </c>
      <c r="H60" s="36">
        <v>0</v>
      </c>
      <c r="I60" s="36">
        <v>0</v>
      </c>
      <c r="J60" s="36">
        <v>0</v>
      </c>
      <c r="K60" s="36">
        <v>0</v>
      </c>
      <c r="L60" s="37">
        <v>0</v>
      </c>
      <c r="M60" s="35">
        <v>0</v>
      </c>
      <c r="N60" s="35">
        <v>0</v>
      </c>
      <c r="O60" s="35">
        <v>0</v>
      </c>
      <c r="P60" s="35">
        <v>5</v>
      </c>
      <c r="Q60" s="35">
        <v>0</v>
      </c>
      <c r="R60" s="35">
        <v>0</v>
      </c>
      <c r="S60" s="35">
        <v>0</v>
      </c>
      <c r="T60" s="35">
        <v>40061</v>
      </c>
      <c r="U60" s="35">
        <v>0</v>
      </c>
      <c r="V60" s="35">
        <v>417</v>
      </c>
      <c r="W60" s="35">
        <v>0</v>
      </c>
      <c r="X60" s="35">
        <v>0</v>
      </c>
      <c r="Y60" s="35">
        <v>0</v>
      </c>
      <c r="Z60" s="35">
        <v>0</v>
      </c>
      <c r="AA60" s="35">
        <v>0</v>
      </c>
      <c r="AB60" s="35">
        <v>1001</v>
      </c>
      <c r="AC60" s="35">
        <v>46</v>
      </c>
      <c r="AD60" s="35">
        <v>0</v>
      </c>
      <c r="AE60" s="35">
        <v>0</v>
      </c>
      <c r="AF60" s="35">
        <v>1</v>
      </c>
      <c r="AG60" s="35">
        <v>940</v>
      </c>
      <c r="AH60" s="35">
        <v>0</v>
      </c>
      <c r="AI60" s="35">
        <v>493</v>
      </c>
      <c r="AJ60" s="35">
        <v>468</v>
      </c>
      <c r="AK60" s="35">
        <v>0</v>
      </c>
      <c r="AL60" s="35">
        <v>1</v>
      </c>
      <c r="AM60" s="35">
        <v>1834</v>
      </c>
      <c r="AN60" s="35">
        <v>1197</v>
      </c>
      <c r="AO60" s="35">
        <v>107</v>
      </c>
      <c r="AP60" s="35">
        <v>47</v>
      </c>
      <c r="AQ60" s="35">
        <v>17858</v>
      </c>
      <c r="AR60" s="35">
        <v>264</v>
      </c>
      <c r="AS60" s="35">
        <v>1560</v>
      </c>
      <c r="AT60" s="35">
        <v>0</v>
      </c>
      <c r="AU60" s="35"/>
      <c r="AV60" s="35"/>
      <c r="AW60" s="35">
        <v>0</v>
      </c>
      <c r="AX60" s="73">
        <v>60699</v>
      </c>
      <c r="AY60" s="37">
        <v>0</v>
      </c>
      <c r="AZ60" s="38">
        <v>13188</v>
      </c>
      <c r="BA60" s="74">
        <v>101564</v>
      </c>
      <c r="BB60" s="37">
        <v>101564</v>
      </c>
      <c r="BC60" s="72">
        <v>355</v>
      </c>
      <c r="BD60" s="36">
        <v>101215</v>
      </c>
      <c r="BE60" s="75">
        <v>0</v>
      </c>
      <c r="BF60" s="75">
        <v>0</v>
      </c>
      <c r="BG60" s="36">
        <v>0</v>
      </c>
      <c r="BH60" s="76">
        <v>-299013</v>
      </c>
      <c r="BI60" s="54">
        <v>0</v>
      </c>
      <c r="BJ60" s="13"/>
      <c r="BK60" s="72"/>
    </row>
    <row r="61" spans="1:63" x14ac:dyDescent="0.3">
      <c r="A61" s="6" t="s">
        <v>73</v>
      </c>
      <c r="B61" s="10" t="s">
        <v>111</v>
      </c>
      <c r="C61" s="35">
        <v>126636</v>
      </c>
      <c r="D61" s="35">
        <v>0</v>
      </c>
      <c r="E61" s="36">
        <v>0</v>
      </c>
      <c r="F61" s="36">
        <v>0</v>
      </c>
      <c r="G61" s="36">
        <v>0</v>
      </c>
      <c r="H61" s="36">
        <v>0</v>
      </c>
      <c r="I61" s="36">
        <v>0</v>
      </c>
      <c r="J61" s="36">
        <v>0</v>
      </c>
      <c r="K61" s="36">
        <v>0</v>
      </c>
      <c r="L61" s="37">
        <v>56</v>
      </c>
      <c r="M61" s="35">
        <v>25</v>
      </c>
      <c r="N61" s="35">
        <v>8</v>
      </c>
      <c r="O61" s="35">
        <v>5</v>
      </c>
      <c r="P61" s="35">
        <v>3161</v>
      </c>
      <c r="Q61" s="35">
        <v>846</v>
      </c>
      <c r="R61" s="35">
        <v>1360</v>
      </c>
      <c r="S61" s="35">
        <v>0</v>
      </c>
      <c r="T61" s="35">
        <v>3</v>
      </c>
      <c r="U61" s="35">
        <v>36512</v>
      </c>
      <c r="V61" s="35">
        <v>183</v>
      </c>
      <c r="W61" s="35">
        <v>2</v>
      </c>
      <c r="X61" s="35">
        <v>107</v>
      </c>
      <c r="Y61" s="35">
        <v>3588</v>
      </c>
      <c r="Z61" s="35">
        <v>793</v>
      </c>
      <c r="AA61" s="35">
        <v>2</v>
      </c>
      <c r="AB61" s="35">
        <v>11611</v>
      </c>
      <c r="AC61" s="35">
        <v>627</v>
      </c>
      <c r="AD61" s="35">
        <v>69</v>
      </c>
      <c r="AE61" s="35">
        <v>501</v>
      </c>
      <c r="AF61" s="35">
        <v>29363</v>
      </c>
      <c r="AG61" s="35">
        <v>1008</v>
      </c>
      <c r="AH61" s="35">
        <v>1366</v>
      </c>
      <c r="AI61" s="35">
        <v>187</v>
      </c>
      <c r="AJ61" s="35">
        <v>10198</v>
      </c>
      <c r="AK61" s="35">
        <v>511</v>
      </c>
      <c r="AL61" s="35">
        <v>885</v>
      </c>
      <c r="AM61" s="35">
        <v>12552</v>
      </c>
      <c r="AN61" s="35">
        <v>1079</v>
      </c>
      <c r="AO61" s="35">
        <v>120</v>
      </c>
      <c r="AP61" s="35">
        <v>10008</v>
      </c>
      <c r="AQ61" s="35">
        <v>3762</v>
      </c>
      <c r="AR61" s="35">
        <v>282</v>
      </c>
      <c r="AS61" s="35">
        <v>1309</v>
      </c>
      <c r="AT61" s="35">
        <v>0</v>
      </c>
      <c r="AU61" s="35"/>
      <c r="AV61" s="35"/>
      <c r="AW61" s="35">
        <v>0</v>
      </c>
      <c r="AX61" s="73">
        <v>115800</v>
      </c>
      <c r="AY61" s="37">
        <v>0</v>
      </c>
      <c r="AZ61" s="38">
        <v>3703</v>
      </c>
      <c r="BA61" s="74">
        <v>14799</v>
      </c>
      <c r="BB61" s="37">
        <v>14799</v>
      </c>
      <c r="BC61" s="72">
        <v>0</v>
      </c>
      <c r="BD61" s="36">
        <v>14799</v>
      </c>
      <c r="BE61" s="75">
        <v>0</v>
      </c>
      <c r="BF61" s="75">
        <v>0</v>
      </c>
      <c r="BG61" s="36">
        <v>0</v>
      </c>
      <c r="BH61" s="76">
        <v>-7908</v>
      </c>
      <c r="BI61" s="54">
        <v>0</v>
      </c>
      <c r="BJ61" s="13"/>
      <c r="BK61" s="72"/>
    </row>
    <row r="62" spans="1:63" x14ac:dyDescent="0.3">
      <c r="A62" s="6" t="s">
        <v>74</v>
      </c>
      <c r="B62" s="10" t="s">
        <v>112</v>
      </c>
      <c r="C62" s="35">
        <v>431512</v>
      </c>
      <c r="D62" s="35">
        <v>0</v>
      </c>
      <c r="E62" s="36">
        <v>0</v>
      </c>
      <c r="F62" s="36">
        <v>0</v>
      </c>
      <c r="G62" s="36">
        <v>0</v>
      </c>
      <c r="H62" s="36">
        <v>0</v>
      </c>
      <c r="I62" s="36">
        <v>0</v>
      </c>
      <c r="J62" s="36">
        <v>0</v>
      </c>
      <c r="K62" s="36">
        <v>0</v>
      </c>
      <c r="L62" s="37">
        <v>33960</v>
      </c>
      <c r="M62" s="35">
        <v>416</v>
      </c>
      <c r="N62" s="35">
        <v>1940</v>
      </c>
      <c r="O62" s="35">
        <v>218</v>
      </c>
      <c r="P62" s="35">
        <v>5671</v>
      </c>
      <c r="Q62" s="35">
        <v>2732</v>
      </c>
      <c r="R62" s="35">
        <v>1201</v>
      </c>
      <c r="S62" s="35">
        <v>0</v>
      </c>
      <c r="T62" s="35">
        <v>874</v>
      </c>
      <c r="U62" s="35">
        <v>14119</v>
      </c>
      <c r="V62" s="35">
        <v>6641</v>
      </c>
      <c r="W62" s="35">
        <v>232</v>
      </c>
      <c r="X62" s="35">
        <v>17784</v>
      </c>
      <c r="Y62" s="35">
        <v>6408</v>
      </c>
      <c r="Z62" s="35">
        <v>2382</v>
      </c>
      <c r="AA62" s="35">
        <v>127</v>
      </c>
      <c r="AB62" s="35">
        <v>5323</v>
      </c>
      <c r="AC62" s="35">
        <v>2201</v>
      </c>
      <c r="AD62" s="35">
        <v>24963</v>
      </c>
      <c r="AE62" s="35">
        <v>3950</v>
      </c>
      <c r="AF62" s="35">
        <v>7587</v>
      </c>
      <c r="AG62" s="35">
        <v>8385</v>
      </c>
      <c r="AH62" s="35">
        <v>102273</v>
      </c>
      <c r="AI62" s="35">
        <v>1936</v>
      </c>
      <c r="AJ62" s="35">
        <v>4514</v>
      </c>
      <c r="AK62" s="35">
        <v>617</v>
      </c>
      <c r="AL62" s="35">
        <v>291</v>
      </c>
      <c r="AM62" s="35">
        <v>6681</v>
      </c>
      <c r="AN62" s="35">
        <v>5257</v>
      </c>
      <c r="AO62" s="35">
        <v>2940</v>
      </c>
      <c r="AP62" s="35">
        <v>3588</v>
      </c>
      <c r="AQ62" s="35">
        <v>1895</v>
      </c>
      <c r="AR62" s="35">
        <v>294</v>
      </c>
      <c r="AS62" s="35">
        <v>6411</v>
      </c>
      <c r="AT62" s="35">
        <v>0</v>
      </c>
      <c r="AU62" s="35"/>
      <c r="AV62" s="35"/>
      <c r="AW62" s="35">
        <v>0</v>
      </c>
      <c r="AX62" s="73">
        <v>272416</v>
      </c>
      <c r="AY62" s="37">
        <v>0</v>
      </c>
      <c r="AZ62" s="38">
        <v>146401</v>
      </c>
      <c r="BA62" s="74">
        <v>58250</v>
      </c>
      <c r="BB62" s="37">
        <v>58250</v>
      </c>
      <c r="BC62" s="72">
        <v>166</v>
      </c>
      <c r="BD62" s="36">
        <v>58081</v>
      </c>
      <c r="BE62" s="75">
        <v>0</v>
      </c>
      <c r="BF62" s="75">
        <v>0</v>
      </c>
      <c r="BG62" s="36">
        <v>0</v>
      </c>
      <c r="BH62" s="76">
        <v>-25439</v>
      </c>
      <c r="BI62" s="54">
        <v>0</v>
      </c>
      <c r="BJ62" s="13"/>
      <c r="BK62" s="72"/>
    </row>
    <row r="63" spans="1:63" x14ac:dyDescent="0.3">
      <c r="A63" s="6" t="s">
        <v>75</v>
      </c>
      <c r="B63" s="10" t="s">
        <v>113</v>
      </c>
      <c r="C63" s="35">
        <v>47199</v>
      </c>
      <c r="D63" s="35">
        <v>0</v>
      </c>
      <c r="E63" s="36">
        <v>0</v>
      </c>
      <c r="F63" s="36">
        <v>0</v>
      </c>
      <c r="G63" s="36">
        <v>0</v>
      </c>
      <c r="H63" s="36">
        <v>0</v>
      </c>
      <c r="I63" s="36">
        <v>0</v>
      </c>
      <c r="J63" s="36">
        <v>0</v>
      </c>
      <c r="K63" s="36">
        <v>0</v>
      </c>
      <c r="L63" s="37">
        <v>0</v>
      </c>
      <c r="M63" s="35">
        <v>4</v>
      </c>
      <c r="N63" s="35">
        <v>0</v>
      </c>
      <c r="O63" s="35">
        <v>0</v>
      </c>
      <c r="P63" s="35">
        <v>0</v>
      </c>
      <c r="Q63" s="35">
        <v>205</v>
      </c>
      <c r="R63" s="35">
        <v>0</v>
      </c>
      <c r="S63" s="35">
        <v>0</v>
      </c>
      <c r="T63" s="35">
        <v>0</v>
      </c>
      <c r="U63" s="35">
        <v>0</v>
      </c>
      <c r="V63" s="35">
        <v>0</v>
      </c>
      <c r="W63" s="35">
        <v>33</v>
      </c>
      <c r="X63" s="35">
        <v>0</v>
      </c>
      <c r="Y63" s="35">
        <v>0</v>
      </c>
      <c r="Z63" s="35">
        <v>0</v>
      </c>
      <c r="AA63" s="35">
        <v>0</v>
      </c>
      <c r="AB63" s="35">
        <v>0</v>
      </c>
      <c r="AC63" s="35">
        <v>18</v>
      </c>
      <c r="AD63" s="35">
        <v>23</v>
      </c>
      <c r="AE63" s="35">
        <v>63</v>
      </c>
      <c r="AF63" s="35">
        <v>140</v>
      </c>
      <c r="AG63" s="35">
        <v>0</v>
      </c>
      <c r="AH63" s="35">
        <v>0</v>
      </c>
      <c r="AI63" s="35">
        <v>136</v>
      </c>
      <c r="AJ63" s="35">
        <v>30</v>
      </c>
      <c r="AK63" s="35">
        <v>0</v>
      </c>
      <c r="AL63" s="35">
        <v>0</v>
      </c>
      <c r="AM63" s="35">
        <v>866</v>
      </c>
      <c r="AN63" s="35">
        <v>32</v>
      </c>
      <c r="AO63" s="35">
        <v>8048</v>
      </c>
      <c r="AP63" s="35">
        <v>624</v>
      </c>
      <c r="AQ63" s="35">
        <v>5901</v>
      </c>
      <c r="AR63" s="35">
        <v>0</v>
      </c>
      <c r="AS63" s="35">
        <v>0</v>
      </c>
      <c r="AT63" s="35">
        <v>0</v>
      </c>
      <c r="AU63" s="35"/>
      <c r="AV63" s="35"/>
      <c r="AW63" s="35">
        <v>0</v>
      </c>
      <c r="AX63" s="73">
        <v>8992</v>
      </c>
      <c r="AY63" s="37">
        <v>0</v>
      </c>
      <c r="AZ63" s="38">
        <v>192</v>
      </c>
      <c r="BA63" s="74">
        <v>31092</v>
      </c>
      <c r="BB63" s="37">
        <v>31092</v>
      </c>
      <c r="BC63" s="72">
        <v>0</v>
      </c>
      <c r="BD63" s="36">
        <v>31092</v>
      </c>
      <c r="BE63" s="75">
        <v>0</v>
      </c>
      <c r="BF63" s="75">
        <v>0</v>
      </c>
      <c r="BG63" s="36">
        <v>0</v>
      </c>
      <c r="BH63" s="76">
        <v>2728</v>
      </c>
      <c r="BI63" s="54">
        <v>0</v>
      </c>
      <c r="BJ63" s="13"/>
      <c r="BK63" s="72"/>
    </row>
    <row r="64" spans="1:63" x14ac:dyDescent="0.3">
      <c r="A64" s="6" t="s">
        <v>76</v>
      </c>
      <c r="B64" s="10" t="s">
        <v>114</v>
      </c>
      <c r="C64" s="35">
        <v>42152</v>
      </c>
      <c r="D64" s="35">
        <v>0</v>
      </c>
      <c r="E64" s="36">
        <v>0</v>
      </c>
      <c r="F64" s="36">
        <v>0</v>
      </c>
      <c r="G64" s="36">
        <v>0</v>
      </c>
      <c r="H64" s="36">
        <v>0</v>
      </c>
      <c r="I64" s="36">
        <v>0</v>
      </c>
      <c r="J64" s="36">
        <v>0</v>
      </c>
      <c r="K64" s="36">
        <v>0</v>
      </c>
      <c r="L64" s="37">
        <v>79</v>
      </c>
      <c r="M64" s="35">
        <v>3</v>
      </c>
      <c r="N64" s="35">
        <v>0</v>
      </c>
      <c r="O64" s="35">
        <v>0</v>
      </c>
      <c r="P64" s="35">
        <v>86</v>
      </c>
      <c r="Q64" s="35">
        <v>3378</v>
      </c>
      <c r="R64" s="35">
        <v>4645</v>
      </c>
      <c r="S64" s="35">
        <v>0</v>
      </c>
      <c r="T64" s="35">
        <v>139</v>
      </c>
      <c r="U64" s="35">
        <v>89</v>
      </c>
      <c r="V64" s="35">
        <v>2014</v>
      </c>
      <c r="W64" s="35">
        <v>2</v>
      </c>
      <c r="X64" s="35">
        <v>105</v>
      </c>
      <c r="Y64" s="35">
        <v>1095</v>
      </c>
      <c r="Z64" s="35">
        <v>110</v>
      </c>
      <c r="AA64" s="35">
        <v>0</v>
      </c>
      <c r="AB64" s="35">
        <v>59</v>
      </c>
      <c r="AC64" s="35">
        <v>318</v>
      </c>
      <c r="AD64" s="35">
        <v>1125</v>
      </c>
      <c r="AE64" s="35">
        <v>142</v>
      </c>
      <c r="AF64" s="35">
        <v>301</v>
      </c>
      <c r="AG64" s="35">
        <v>3554</v>
      </c>
      <c r="AH64" s="35">
        <v>10</v>
      </c>
      <c r="AI64" s="35">
        <v>25</v>
      </c>
      <c r="AJ64" s="35">
        <v>70</v>
      </c>
      <c r="AK64" s="35">
        <v>1</v>
      </c>
      <c r="AL64" s="35">
        <v>1</v>
      </c>
      <c r="AM64" s="35">
        <v>3617</v>
      </c>
      <c r="AN64" s="35">
        <v>40</v>
      </c>
      <c r="AO64" s="35">
        <v>0</v>
      </c>
      <c r="AP64" s="35">
        <v>1</v>
      </c>
      <c r="AQ64" s="35">
        <v>37</v>
      </c>
      <c r="AR64" s="35">
        <v>2</v>
      </c>
      <c r="AS64" s="35">
        <v>17</v>
      </c>
      <c r="AT64" s="35">
        <v>0</v>
      </c>
      <c r="AU64" s="35"/>
      <c r="AV64" s="35"/>
      <c r="AW64" s="35">
        <v>0</v>
      </c>
      <c r="AX64" s="73">
        <v>20723</v>
      </c>
      <c r="AY64" s="37">
        <v>0</v>
      </c>
      <c r="AZ64" s="38">
        <v>16355</v>
      </c>
      <c r="BA64" s="74">
        <v>4123</v>
      </c>
      <c r="BB64" s="37">
        <v>4123</v>
      </c>
      <c r="BC64" s="72">
        <v>0</v>
      </c>
      <c r="BD64" s="36">
        <v>4123</v>
      </c>
      <c r="BE64" s="75">
        <v>0</v>
      </c>
      <c r="BF64" s="75">
        <v>0</v>
      </c>
      <c r="BG64" s="36">
        <v>1</v>
      </c>
      <c r="BH64" s="76">
        <v>899</v>
      </c>
      <c r="BI64" s="54">
        <v>0</v>
      </c>
      <c r="BJ64" s="13"/>
      <c r="BK64" s="72"/>
    </row>
    <row r="65" spans="1:63" x14ac:dyDescent="0.3">
      <c r="A65" s="6" t="s">
        <v>77</v>
      </c>
      <c r="B65" s="10" t="s">
        <v>115</v>
      </c>
      <c r="C65" s="35">
        <v>188488</v>
      </c>
      <c r="D65" s="35">
        <v>0</v>
      </c>
      <c r="E65" s="36">
        <v>0</v>
      </c>
      <c r="F65" s="36">
        <v>0</v>
      </c>
      <c r="G65" s="36">
        <v>0</v>
      </c>
      <c r="H65" s="36">
        <v>0</v>
      </c>
      <c r="I65" s="36">
        <v>0</v>
      </c>
      <c r="J65" s="36">
        <v>0</v>
      </c>
      <c r="K65" s="36">
        <v>0</v>
      </c>
      <c r="L65" s="37">
        <v>0</v>
      </c>
      <c r="M65" s="35">
        <v>0</v>
      </c>
      <c r="N65" s="35">
        <v>0</v>
      </c>
      <c r="O65" s="35">
        <v>0</v>
      </c>
      <c r="P65" s="35">
        <v>0</v>
      </c>
      <c r="Q65" s="35">
        <v>0</v>
      </c>
      <c r="R65" s="35">
        <v>91</v>
      </c>
      <c r="S65" s="35">
        <v>0</v>
      </c>
      <c r="T65" s="35">
        <v>0</v>
      </c>
      <c r="U65" s="35">
        <v>0</v>
      </c>
      <c r="V65" s="35">
        <v>0</v>
      </c>
      <c r="W65" s="35">
        <v>0</v>
      </c>
      <c r="X65" s="35">
        <v>0</v>
      </c>
      <c r="Y65" s="35">
        <v>46711</v>
      </c>
      <c r="Z65" s="35">
        <v>16</v>
      </c>
      <c r="AA65" s="35">
        <v>0</v>
      </c>
      <c r="AB65" s="35">
        <v>76</v>
      </c>
      <c r="AC65" s="35">
        <v>0</v>
      </c>
      <c r="AD65" s="35">
        <v>0</v>
      </c>
      <c r="AE65" s="35">
        <v>63</v>
      </c>
      <c r="AF65" s="35">
        <v>59570</v>
      </c>
      <c r="AG65" s="35">
        <v>0</v>
      </c>
      <c r="AH65" s="35">
        <v>0</v>
      </c>
      <c r="AI65" s="35">
        <v>51</v>
      </c>
      <c r="AJ65" s="35">
        <v>0</v>
      </c>
      <c r="AK65" s="35">
        <v>0</v>
      </c>
      <c r="AL65" s="35">
        <v>0</v>
      </c>
      <c r="AM65" s="35">
        <v>0</v>
      </c>
      <c r="AN65" s="35">
        <v>0</v>
      </c>
      <c r="AO65" s="35">
        <v>0</v>
      </c>
      <c r="AP65" s="35">
        <v>14</v>
      </c>
      <c r="AQ65" s="35">
        <v>0</v>
      </c>
      <c r="AR65" s="35">
        <v>0</v>
      </c>
      <c r="AS65" s="35">
        <v>0</v>
      </c>
      <c r="AT65" s="35">
        <v>0</v>
      </c>
      <c r="AU65" s="35"/>
      <c r="AV65" s="35"/>
      <c r="AW65" s="35">
        <v>0</v>
      </c>
      <c r="AX65" s="73">
        <v>103821</v>
      </c>
      <c r="AY65" s="37">
        <v>0</v>
      </c>
      <c r="AZ65" s="38">
        <v>77231</v>
      </c>
      <c r="BA65" s="74">
        <v>3402</v>
      </c>
      <c r="BB65" s="37">
        <v>3402</v>
      </c>
      <c r="BC65" s="72">
        <v>0</v>
      </c>
      <c r="BD65" s="36">
        <v>3402</v>
      </c>
      <c r="BE65" s="75">
        <v>0</v>
      </c>
      <c r="BF65" s="75">
        <v>0</v>
      </c>
      <c r="BG65" s="36">
        <v>0</v>
      </c>
      <c r="BH65" s="76">
        <v>20609</v>
      </c>
      <c r="BI65" s="54">
        <v>0</v>
      </c>
      <c r="BJ65" s="13"/>
      <c r="BK65" s="72"/>
    </row>
    <row r="66" spans="1:63" x14ac:dyDescent="0.3">
      <c r="A66" s="6" t="s">
        <v>78</v>
      </c>
      <c r="B66" s="10" t="s">
        <v>116</v>
      </c>
      <c r="C66" s="35">
        <v>90301</v>
      </c>
      <c r="D66" s="35">
        <v>0</v>
      </c>
      <c r="E66" s="36">
        <v>0</v>
      </c>
      <c r="F66" s="36">
        <v>0</v>
      </c>
      <c r="G66" s="36">
        <v>0</v>
      </c>
      <c r="H66" s="36">
        <v>0</v>
      </c>
      <c r="I66" s="36">
        <v>0</v>
      </c>
      <c r="J66" s="36">
        <v>0</v>
      </c>
      <c r="K66" s="36">
        <v>0</v>
      </c>
      <c r="L66" s="37">
        <v>31</v>
      </c>
      <c r="M66" s="35">
        <v>4</v>
      </c>
      <c r="N66" s="35">
        <v>9</v>
      </c>
      <c r="O66" s="35">
        <v>7</v>
      </c>
      <c r="P66" s="35">
        <v>808</v>
      </c>
      <c r="Q66" s="35">
        <v>213</v>
      </c>
      <c r="R66" s="35">
        <v>207</v>
      </c>
      <c r="S66" s="35">
        <v>0</v>
      </c>
      <c r="T66" s="35">
        <v>26</v>
      </c>
      <c r="U66" s="35">
        <v>168</v>
      </c>
      <c r="V66" s="35">
        <v>22</v>
      </c>
      <c r="W66" s="35">
        <v>1</v>
      </c>
      <c r="X66" s="35">
        <v>30</v>
      </c>
      <c r="Y66" s="35">
        <v>521</v>
      </c>
      <c r="Z66" s="35">
        <v>23085</v>
      </c>
      <c r="AA66" s="35">
        <v>3</v>
      </c>
      <c r="AB66" s="35">
        <v>13</v>
      </c>
      <c r="AC66" s="35">
        <v>38</v>
      </c>
      <c r="AD66" s="35">
        <v>232</v>
      </c>
      <c r="AE66" s="35">
        <v>358</v>
      </c>
      <c r="AF66" s="35">
        <v>375</v>
      </c>
      <c r="AG66" s="35">
        <v>231</v>
      </c>
      <c r="AH66" s="35">
        <v>263</v>
      </c>
      <c r="AI66" s="35">
        <v>53</v>
      </c>
      <c r="AJ66" s="35">
        <v>162</v>
      </c>
      <c r="AK66" s="35">
        <v>1</v>
      </c>
      <c r="AL66" s="35">
        <v>19</v>
      </c>
      <c r="AM66" s="35">
        <v>887</v>
      </c>
      <c r="AN66" s="35">
        <v>131</v>
      </c>
      <c r="AO66" s="35">
        <v>79</v>
      </c>
      <c r="AP66" s="35">
        <v>146</v>
      </c>
      <c r="AQ66" s="35">
        <v>141</v>
      </c>
      <c r="AR66" s="35">
        <v>33</v>
      </c>
      <c r="AS66" s="35">
        <v>27</v>
      </c>
      <c r="AT66" s="35">
        <v>0</v>
      </c>
      <c r="AU66" s="35"/>
      <c r="AV66" s="35"/>
      <c r="AW66" s="35">
        <v>0</v>
      </c>
      <c r="AX66" s="73">
        <v>27448</v>
      </c>
      <c r="AY66" s="37">
        <v>0</v>
      </c>
      <c r="AZ66" s="38">
        <v>27333</v>
      </c>
      <c r="BA66" s="74">
        <v>4617</v>
      </c>
      <c r="BB66" s="37">
        <v>4617</v>
      </c>
      <c r="BC66" s="72">
        <v>0</v>
      </c>
      <c r="BD66" s="36">
        <v>4617</v>
      </c>
      <c r="BE66" s="75">
        <v>0</v>
      </c>
      <c r="BF66" s="75">
        <v>0</v>
      </c>
      <c r="BG66" s="36">
        <v>34807</v>
      </c>
      <c r="BH66" s="76">
        <v>-10993</v>
      </c>
      <c r="BI66" s="54">
        <v>0</v>
      </c>
      <c r="BJ66" s="13"/>
      <c r="BK66" s="72"/>
    </row>
    <row r="67" spans="1:63" x14ac:dyDescent="0.3">
      <c r="A67" s="6" t="s">
        <v>79</v>
      </c>
      <c r="B67" s="10" t="s">
        <v>117</v>
      </c>
      <c r="C67" s="35">
        <v>98909</v>
      </c>
      <c r="D67" s="35">
        <v>0</v>
      </c>
      <c r="E67" s="36">
        <v>0</v>
      </c>
      <c r="F67" s="36">
        <v>0</v>
      </c>
      <c r="G67" s="36">
        <v>0</v>
      </c>
      <c r="H67" s="36">
        <v>0</v>
      </c>
      <c r="I67" s="36">
        <v>0</v>
      </c>
      <c r="J67" s="36">
        <v>0</v>
      </c>
      <c r="K67" s="36">
        <v>0</v>
      </c>
      <c r="L67" s="37">
        <v>33</v>
      </c>
      <c r="M67" s="35">
        <v>14</v>
      </c>
      <c r="N67" s="35">
        <v>5</v>
      </c>
      <c r="O67" s="35">
        <v>3</v>
      </c>
      <c r="P67" s="35">
        <v>2039</v>
      </c>
      <c r="Q67" s="35">
        <v>495</v>
      </c>
      <c r="R67" s="35">
        <v>642</v>
      </c>
      <c r="S67" s="35">
        <v>0</v>
      </c>
      <c r="T67" s="35">
        <v>6</v>
      </c>
      <c r="U67" s="35">
        <v>4389</v>
      </c>
      <c r="V67" s="35">
        <v>120</v>
      </c>
      <c r="W67" s="35">
        <v>1</v>
      </c>
      <c r="X67" s="35">
        <v>106</v>
      </c>
      <c r="Y67" s="35">
        <v>1448</v>
      </c>
      <c r="Z67" s="35">
        <v>591</v>
      </c>
      <c r="AA67" s="35">
        <v>2637</v>
      </c>
      <c r="AB67" s="35">
        <v>32</v>
      </c>
      <c r="AC67" s="35">
        <v>6192</v>
      </c>
      <c r="AD67" s="35">
        <v>368</v>
      </c>
      <c r="AE67" s="35">
        <v>377</v>
      </c>
      <c r="AF67" s="35">
        <v>2338</v>
      </c>
      <c r="AG67" s="35">
        <v>782</v>
      </c>
      <c r="AH67" s="35">
        <v>2047</v>
      </c>
      <c r="AI67" s="35">
        <v>138</v>
      </c>
      <c r="AJ67" s="35">
        <v>6466</v>
      </c>
      <c r="AK67" s="35">
        <v>146</v>
      </c>
      <c r="AL67" s="35">
        <v>533</v>
      </c>
      <c r="AM67" s="35">
        <v>3744</v>
      </c>
      <c r="AN67" s="35">
        <v>264</v>
      </c>
      <c r="AO67" s="35">
        <v>1398</v>
      </c>
      <c r="AP67" s="35">
        <v>1362</v>
      </c>
      <c r="AQ67" s="35">
        <v>2305</v>
      </c>
      <c r="AR67" s="35">
        <v>199</v>
      </c>
      <c r="AS67" s="35">
        <v>514</v>
      </c>
      <c r="AT67" s="35">
        <v>0</v>
      </c>
      <c r="AU67" s="35"/>
      <c r="AV67" s="35"/>
      <c r="AW67" s="35">
        <v>0</v>
      </c>
      <c r="AX67" s="73">
        <v>40924</v>
      </c>
      <c r="AY67" s="37">
        <v>0</v>
      </c>
      <c r="AZ67" s="38">
        <v>10641</v>
      </c>
      <c r="BA67" s="74">
        <v>23661</v>
      </c>
      <c r="BB67" s="37">
        <v>23661</v>
      </c>
      <c r="BC67" s="72">
        <v>0</v>
      </c>
      <c r="BD67" s="36">
        <v>23661</v>
      </c>
      <c r="BE67" s="75">
        <v>0</v>
      </c>
      <c r="BF67" s="75">
        <v>0</v>
      </c>
      <c r="BG67" s="36">
        <v>43872</v>
      </c>
      <c r="BH67" s="76">
        <v>-17965</v>
      </c>
      <c r="BI67" s="54">
        <v>0</v>
      </c>
      <c r="BJ67" s="13"/>
      <c r="BK67" s="72"/>
    </row>
    <row r="68" spans="1:63" x14ac:dyDescent="0.3">
      <c r="A68" s="6" t="s">
        <v>80</v>
      </c>
      <c r="B68" s="10" t="s">
        <v>118</v>
      </c>
      <c r="C68" s="35">
        <v>56698</v>
      </c>
      <c r="D68" s="35">
        <v>0</v>
      </c>
      <c r="E68" s="36">
        <v>0</v>
      </c>
      <c r="F68" s="36">
        <v>0</v>
      </c>
      <c r="G68" s="36">
        <v>0</v>
      </c>
      <c r="H68" s="36">
        <v>0</v>
      </c>
      <c r="I68" s="36">
        <v>0</v>
      </c>
      <c r="J68" s="36">
        <v>0</v>
      </c>
      <c r="K68" s="36">
        <v>0</v>
      </c>
      <c r="L68" s="37">
        <v>35</v>
      </c>
      <c r="M68" s="35">
        <v>24</v>
      </c>
      <c r="N68" s="35">
        <v>12</v>
      </c>
      <c r="O68" s="35">
        <v>3</v>
      </c>
      <c r="P68" s="35">
        <v>34</v>
      </c>
      <c r="Q68" s="35">
        <v>290</v>
      </c>
      <c r="R68" s="35">
        <v>565</v>
      </c>
      <c r="S68" s="35">
        <v>1</v>
      </c>
      <c r="T68" s="35">
        <v>1980</v>
      </c>
      <c r="U68" s="35">
        <v>4065</v>
      </c>
      <c r="V68" s="35">
        <v>111</v>
      </c>
      <c r="W68" s="35">
        <v>7</v>
      </c>
      <c r="X68" s="35">
        <v>5</v>
      </c>
      <c r="Y68" s="35">
        <v>865</v>
      </c>
      <c r="Z68" s="35">
        <v>416</v>
      </c>
      <c r="AA68" s="35">
        <v>7</v>
      </c>
      <c r="AB68" s="35">
        <v>11</v>
      </c>
      <c r="AC68" s="35">
        <v>300</v>
      </c>
      <c r="AD68" s="35">
        <v>120</v>
      </c>
      <c r="AE68" s="35">
        <v>270</v>
      </c>
      <c r="AF68" s="35">
        <v>467</v>
      </c>
      <c r="AG68" s="35">
        <v>294</v>
      </c>
      <c r="AH68" s="35">
        <v>1911</v>
      </c>
      <c r="AI68" s="35">
        <v>2008</v>
      </c>
      <c r="AJ68" s="35">
        <v>1395</v>
      </c>
      <c r="AK68" s="35">
        <v>125</v>
      </c>
      <c r="AL68" s="35">
        <v>69</v>
      </c>
      <c r="AM68" s="35">
        <v>3621</v>
      </c>
      <c r="AN68" s="35">
        <v>175</v>
      </c>
      <c r="AO68" s="35">
        <v>212</v>
      </c>
      <c r="AP68" s="35">
        <v>2427</v>
      </c>
      <c r="AQ68" s="35">
        <v>2190</v>
      </c>
      <c r="AR68" s="35">
        <v>180</v>
      </c>
      <c r="AS68" s="35">
        <v>2485</v>
      </c>
      <c r="AT68" s="35">
        <v>0</v>
      </c>
      <c r="AU68" s="35"/>
      <c r="AV68" s="35"/>
      <c r="AW68" s="35">
        <v>0</v>
      </c>
      <c r="AX68" s="73">
        <v>24109</v>
      </c>
      <c r="AY68" s="37">
        <v>0</v>
      </c>
      <c r="AZ68" s="38">
        <v>4335</v>
      </c>
      <c r="BA68" s="74">
        <v>17277</v>
      </c>
      <c r="BB68" s="37">
        <v>17277</v>
      </c>
      <c r="BC68" s="72">
        <v>0</v>
      </c>
      <c r="BD68" s="36">
        <v>17277</v>
      </c>
      <c r="BE68" s="75">
        <v>0</v>
      </c>
      <c r="BF68" s="75">
        <v>0</v>
      </c>
      <c r="BG68" s="36">
        <v>17812</v>
      </c>
      <c r="BH68" s="76">
        <v>-7155</v>
      </c>
      <c r="BI68" s="54">
        <v>0</v>
      </c>
      <c r="BJ68" s="13"/>
      <c r="BK68" s="72"/>
    </row>
    <row r="69" spans="1:63" x14ac:dyDescent="0.3">
      <c r="A69" s="6" t="s">
        <v>81</v>
      </c>
      <c r="B69" s="10" t="s">
        <v>119</v>
      </c>
      <c r="C69" s="35">
        <v>54794</v>
      </c>
      <c r="D69" s="35">
        <v>0</v>
      </c>
      <c r="E69" s="36">
        <v>0</v>
      </c>
      <c r="F69" s="36">
        <v>0</v>
      </c>
      <c r="G69" s="36">
        <v>0</v>
      </c>
      <c r="H69" s="36">
        <v>0</v>
      </c>
      <c r="I69" s="36">
        <v>0</v>
      </c>
      <c r="J69" s="36">
        <v>0</v>
      </c>
      <c r="K69" s="36">
        <v>0</v>
      </c>
      <c r="L69" s="37">
        <v>63</v>
      </c>
      <c r="M69" s="35">
        <v>3</v>
      </c>
      <c r="N69" s="35">
        <v>7</v>
      </c>
      <c r="O69" s="35">
        <v>3</v>
      </c>
      <c r="P69" s="35">
        <v>124</v>
      </c>
      <c r="Q69" s="35">
        <v>887</v>
      </c>
      <c r="R69" s="35">
        <v>159</v>
      </c>
      <c r="S69" s="35">
        <v>0</v>
      </c>
      <c r="T69" s="35">
        <v>78</v>
      </c>
      <c r="U69" s="35">
        <v>833</v>
      </c>
      <c r="V69" s="35">
        <v>59</v>
      </c>
      <c r="W69" s="35">
        <v>1</v>
      </c>
      <c r="X69" s="35">
        <v>75</v>
      </c>
      <c r="Y69" s="35">
        <v>3100</v>
      </c>
      <c r="Z69" s="35">
        <v>301</v>
      </c>
      <c r="AA69" s="35">
        <v>26</v>
      </c>
      <c r="AB69" s="35">
        <v>10</v>
      </c>
      <c r="AC69" s="35">
        <v>179</v>
      </c>
      <c r="AD69" s="35">
        <v>3134</v>
      </c>
      <c r="AE69" s="35">
        <v>606</v>
      </c>
      <c r="AF69" s="35">
        <v>2293</v>
      </c>
      <c r="AG69" s="35">
        <v>2051</v>
      </c>
      <c r="AH69" s="35">
        <v>4528</v>
      </c>
      <c r="AI69" s="35">
        <v>215</v>
      </c>
      <c r="AJ69" s="35">
        <v>6636</v>
      </c>
      <c r="AK69" s="35">
        <v>115</v>
      </c>
      <c r="AL69" s="35">
        <v>323</v>
      </c>
      <c r="AM69" s="35">
        <v>5229</v>
      </c>
      <c r="AN69" s="35">
        <v>771</v>
      </c>
      <c r="AO69" s="35">
        <v>1419</v>
      </c>
      <c r="AP69" s="35">
        <v>1371</v>
      </c>
      <c r="AQ69" s="35">
        <v>1277</v>
      </c>
      <c r="AR69" s="35">
        <v>220</v>
      </c>
      <c r="AS69" s="35">
        <v>46</v>
      </c>
      <c r="AT69" s="35">
        <v>0</v>
      </c>
      <c r="AU69" s="35"/>
      <c r="AV69" s="35"/>
      <c r="AW69" s="35">
        <v>0</v>
      </c>
      <c r="AX69" s="73">
        <v>34896</v>
      </c>
      <c r="AY69" s="37">
        <v>0</v>
      </c>
      <c r="AZ69" s="38">
        <v>6</v>
      </c>
      <c r="BA69" s="74">
        <v>4</v>
      </c>
      <c r="BB69" s="37">
        <v>4</v>
      </c>
      <c r="BC69" s="72">
        <v>0</v>
      </c>
      <c r="BD69" s="36">
        <v>4</v>
      </c>
      <c r="BE69" s="75">
        <v>0</v>
      </c>
      <c r="BF69" s="75">
        <v>0</v>
      </c>
      <c r="BG69" s="36">
        <v>19971</v>
      </c>
      <c r="BH69" s="76">
        <v>100</v>
      </c>
      <c r="BI69" s="54">
        <v>0</v>
      </c>
      <c r="BJ69" s="13"/>
      <c r="BK69" s="72"/>
    </row>
    <row r="70" spans="1:63" x14ac:dyDescent="0.3">
      <c r="A70" s="6" t="s">
        <v>82</v>
      </c>
      <c r="B70" s="10" t="s">
        <v>120</v>
      </c>
      <c r="C70" s="35">
        <v>125992</v>
      </c>
      <c r="D70" s="35">
        <v>0</v>
      </c>
      <c r="E70" s="36">
        <v>0</v>
      </c>
      <c r="F70" s="36">
        <v>0</v>
      </c>
      <c r="G70" s="36">
        <v>0</v>
      </c>
      <c r="H70" s="36">
        <v>0</v>
      </c>
      <c r="I70" s="36">
        <v>0</v>
      </c>
      <c r="J70" s="36">
        <v>0</v>
      </c>
      <c r="K70" s="36">
        <v>0</v>
      </c>
      <c r="L70" s="37">
        <v>69</v>
      </c>
      <c r="M70" s="35">
        <v>6</v>
      </c>
      <c r="N70" s="35">
        <v>178</v>
      </c>
      <c r="O70" s="35">
        <v>7</v>
      </c>
      <c r="P70" s="35">
        <v>3970</v>
      </c>
      <c r="Q70" s="35">
        <v>2289</v>
      </c>
      <c r="R70" s="35">
        <v>767</v>
      </c>
      <c r="S70" s="35">
        <v>0</v>
      </c>
      <c r="T70" s="35">
        <v>767</v>
      </c>
      <c r="U70" s="35">
        <v>1734</v>
      </c>
      <c r="V70" s="35">
        <v>201</v>
      </c>
      <c r="W70" s="35">
        <v>11</v>
      </c>
      <c r="X70" s="35">
        <v>847</v>
      </c>
      <c r="Y70" s="35">
        <v>3873</v>
      </c>
      <c r="Z70" s="35">
        <v>1501</v>
      </c>
      <c r="AA70" s="35">
        <v>294</v>
      </c>
      <c r="AB70" s="35">
        <v>92</v>
      </c>
      <c r="AC70" s="35">
        <v>555</v>
      </c>
      <c r="AD70" s="35">
        <v>16464</v>
      </c>
      <c r="AE70" s="35">
        <v>3610</v>
      </c>
      <c r="AF70" s="35">
        <v>510</v>
      </c>
      <c r="AG70" s="35">
        <v>4293</v>
      </c>
      <c r="AH70" s="35">
        <v>1435</v>
      </c>
      <c r="AI70" s="35">
        <v>990</v>
      </c>
      <c r="AJ70" s="35">
        <v>2225</v>
      </c>
      <c r="AK70" s="35">
        <v>862</v>
      </c>
      <c r="AL70" s="35">
        <v>195</v>
      </c>
      <c r="AM70" s="35">
        <v>3177</v>
      </c>
      <c r="AN70" s="35">
        <v>342</v>
      </c>
      <c r="AO70" s="35">
        <v>49621</v>
      </c>
      <c r="AP70" s="35">
        <v>3501</v>
      </c>
      <c r="AQ70" s="35">
        <v>1725</v>
      </c>
      <c r="AR70" s="35">
        <v>192</v>
      </c>
      <c r="AS70" s="35">
        <v>2540</v>
      </c>
      <c r="AT70" s="35">
        <v>0</v>
      </c>
      <c r="AU70" s="35"/>
      <c r="AV70" s="35"/>
      <c r="AW70" s="35">
        <v>0</v>
      </c>
      <c r="AX70" s="73">
        <v>64426</v>
      </c>
      <c r="AY70" s="37">
        <v>0</v>
      </c>
      <c r="AZ70" s="38">
        <v>35149</v>
      </c>
      <c r="BA70" s="74">
        <v>27503</v>
      </c>
      <c r="BB70" s="37">
        <v>27466</v>
      </c>
      <c r="BC70" s="72">
        <v>782</v>
      </c>
      <c r="BD70" s="36">
        <v>26687</v>
      </c>
      <c r="BE70" s="75">
        <v>0</v>
      </c>
      <c r="BF70" s="75">
        <v>36</v>
      </c>
      <c r="BG70" s="36">
        <v>0</v>
      </c>
      <c r="BH70" s="76">
        <v>0</v>
      </c>
      <c r="BI70" s="54">
        <v>0</v>
      </c>
      <c r="BJ70" s="13"/>
      <c r="BK70" s="72"/>
    </row>
    <row r="71" spans="1:63" x14ac:dyDescent="0.3">
      <c r="A71" s="6" t="s">
        <v>83</v>
      </c>
      <c r="B71" s="10" t="s">
        <v>121</v>
      </c>
      <c r="C71" s="35">
        <v>62215</v>
      </c>
      <c r="D71" s="35">
        <v>0</v>
      </c>
      <c r="E71" s="36">
        <v>0</v>
      </c>
      <c r="F71" s="36">
        <v>0</v>
      </c>
      <c r="G71" s="36">
        <v>0</v>
      </c>
      <c r="H71" s="36">
        <v>0</v>
      </c>
      <c r="I71" s="36">
        <v>0</v>
      </c>
      <c r="J71" s="36">
        <v>0</v>
      </c>
      <c r="K71" s="36">
        <v>0</v>
      </c>
      <c r="L71" s="37">
        <v>22</v>
      </c>
      <c r="M71" s="35">
        <v>0</v>
      </c>
      <c r="N71" s="35">
        <v>4</v>
      </c>
      <c r="O71" s="35">
        <v>0</v>
      </c>
      <c r="P71" s="35">
        <v>8</v>
      </c>
      <c r="Q71" s="35">
        <v>223</v>
      </c>
      <c r="R71" s="35">
        <v>752</v>
      </c>
      <c r="S71" s="35">
        <v>0</v>
      </c>
      <c r="T71" s="35">
        <v>319</v>
      </c>
      <c r="U71" s="35">
        <v>96</v>
      </c>
      <c r="V71" s="35">
        <v>133</v>
      </c>
      <c r="W71" s="35">
        <v>27</v>
      </c>
      <c r="X71" s="35">
        <v>70</v>
      </c>
      <c r="Y71" s="35">
        <v>239</v>
      </c>
      <c r="Z71" s="35">
        <v>75</v>
      </c>
      <c r="AA71" s="35">
        <v>14</v>
      </c>
      <c r="AB71" s="35">
        <v>167</v>
      </c>
      <c r="AC71" s="35">
        <v>7</v>
      </c>
      <c r="AD71" s="35">
        <v>63</v>
      </c>
      <c r="AE71" s="35">
        <v>28</v>
      </c>
      <c r="AF71" s="35">
        <v>394</v>
      </c>
      <c r="AG71" s="35">
        <v>1093</v>
      </c>
      <c r="AH71" s="35">
        <v>547</v>
      </c>
      <c r="AI71" s="35">
        <v>1149</v>
      </c>
      <c r="AJ71" s="35">
        <v>114</v>
      </c>
      <c r="AK71" s="35">
        <v>109</v>
      </c>
      <c r="AL71" s="35">
        <v>34</v>
      </c>
      <c r="AM71" s="35">
        <v>396</v>
      </c>
      <c r="AN71" s="35">
        <v>285</v>
      </c>
      <c r="AO71" s="35">
        <v>651</v>
      </c>
      <c r="AP71" s="35">
        <v>2251</v>
      </c>
      <c r="AQ71" s="35">
        <v>1437</v>
      </c>
      <c r="AR71" s="35">
        <v>3</v>
      </c>
      <c r="AS71" s="35">
        <v>4313</v>
      </c>
      <c r="AT71" s="35">
        <v>0</v>
      </c>
      <c r="AU71" s="35"/>
      <c r="AV71" s="35"/>
      <c r="AW71" s="35">
        <v>0</v>
      </c>
      <c r="AX71" s="73">
        <v>14517</v>
      </c>
      <c r="AY71" s="37">
        <v>0</v>
      </c>
      <c r="AZ71" s="38">
        <v>0</v>
      </c>
      <c r="BA71" s="74">
        <v>42516</v>
      </c>
      <c r="BB71" s="37">
        <v>42514</v>
      </c>
      <c r="BC71" s="72">
        <v>21281</v>
      </c>
      <c r="BD71" s="36">
        <v>21071</v>
      </c>
      <c r="BE71" s="75">
        <v>0</v>
      </c>
      <c r="BF71" s="75">
        <v>2</v>
      </c>
      <c r="BG71" s="36">
        <v>0</v>
      </c>
      <c r="BH71" s="76">
        <v>4673</v>
      </c>
      <c r="BI71" s="54">
        <v>0</v>
      </c>
      <c r="BJ71" s="13"/>
      <c r="BK71" s="72"/>
    </row>
    <row r="72" spans="1:63" x14ac:dyDescent="0.3">
      <c r="A72" s="6" t="s">
        <v>84</v>
      </c>
      <c r="B72" s="10" t="s">
        <v>122</v>
      </c>
      <c r="C72" s="35">
        <v>214553</v>
      </c>
      <c r="D72" s="35">
        <v>0</v>
      </c>
      <c r="E72" s="36">
        <v>0</v>
      </c>
      <c r="F72" s="36">
        <v>0</v>
      </c>
      <c r="G72" s="36">
        <v>0</v>
      </c>
      <c r="H72" s="36">
        <v>0</v>
      </c>
      <c r="I72" s="36">
        <v>0</v>
      </c>
      <c r="J72" s="36">
        <v>0</v>
      </c>
      <c r="K72" s="36">
        <v>0</v>
      </c>
      <c r="L72" s="37">
        <v>8</v>
      </c>
      <c r="M72" s="35">
        <v>5</v>
      </c>
      <c r="N72" s="35">
        <v>3</v>
      </c>
      <c r="O72" s="35">
        <v>0</v>
      </c>
      <c r="P72" s="35">
        <v>374</v>
      </c>
      <c r="Q72" s="35">
        <v>358</v>
      </c>
      <c r="R72" s="35">
        <v>331</v>
      </c>
      <c r="S72" s="35">
        <v>0</v>
      </c>
      <c r="T72" s="35">
        <v>8</v>
      </c>
      <c r="U72" s="35">
        <v>240</v>
      </c>
      <c r="V72" s="35">
        <v>16</v>
      </c>
      <c r="W72" s="35">
        <v>7</v>
      </c>
      <c r="X72" s="35">
        <v>65</v>
      </c>
      <c r="Y72" s="35">
        <v>230</v>
      </c>
      <c r="Z72" s="35">
        <v>270</v>
      </c>
      <c r="AA72" s="35">
        <v>0</v>
      </c>
      <c r="AB72" s="35">
        <v>3</v>
      </c>
      <c r="AC72" s="35">
        <v>23</v>
      </c>
      <c r="AD72" s="35">
        <v>57</v>
      </c>
      <c r="AE72" s="35">
        <v>411</v>
      </c>
      <c r="AF72" s="35">
        <v>551</v>
      </c>
      <c r="AG72" s="35">
        <v>1720</v>
      </c>
      <c r="AH72" s="35">
        <v>1108</v>
      </c>
      <c r="AI72" s="35">
        <v>77</v>
      </c>
      <c r="AJ72" s="35">
        <v>1209</v>
      </c>
      <c r="AK72" s="35">
        <v>511</v>
      </c>
      <c r="AL72" s="35">
        <v>999</v>
      </c>
      <c r="AM72" s="35">
        <v>1703</v>
      </c>
      <c r="AN72" s="35">
        <v>193</v>
      </c>
      <c r="AO72" s="35">
        <v>230</v>
      </c>
      <c r="AP72" s="35">
        <v>572</v>
      </c>
      <c r="AQ72" s="35">
        <v>480</v>
      </c>
      <c r="AR72" s="35">
        <v>70</v>
      </c>
      <c r="AS72" s="35">
        <v>104</v>
      </c>
      <c r="AT72" s="35">
        <v>0</v>
      </c>
      <c r="AU72" s="35"/>
      <c r="AV72" s="35"/>
      <c r="AW72" s="35">
        <v>0</v>
      </c>
      <c r="AX72" s="73">
        <v>14598</v>
      </c>
      <c r="AY72" s="37">
        <v>0</v>
      </c>
      <c r="AZ72" s="38">
        <v>817</v>
      </c>
      <c r="BA72" s="74">
        <v>2896</v>
      </c>
      <c r="BB72" s="37">
        <v>2896</v>
      </c>
      <c r="BC72" s="72">
        <v>0</v>
      </c>
      <c r="BD72" s="36">
        <v>2896</v>
      </c>
      <c r="BE72" s="75">
        <v>0</v>
      </c>
      <c r="BF72" s="75">
        <v>0</v>
      </c>
      <c r="BG72" s="36">
        <v>196215</v>
      </c>
      <c r="BH72" s="76">
        <v>1332</v>
      </c>
      <c r="BI72" s="54">
        <v>0</v>
      </c>
      <c r="BJ72" s="13"/>
      <c r="BK72" s="72"/>
    </row>
    <row r="73" spans="1:63" x14ac:dyDescent="0.3">
      <c r="A73" s="6" t="s">
        <v>85</v>
      </c>
      <c r="B73" s="10" t="s">
        <v>123</v>
      </c>
      <c r="C73" s="35">
        <v>29601</v>
      </c>
      <c r="D73" s="35">
        <v>0</v>
      </c>
      <c r="E73" s="36">
        <v>0</v>
      </c>
      <c r="F73" s="36">
        <v>0</v>
      </c>
      <c r="G73" s="36">
        <v>0</v>
      </c>
      <c r="H73" s="36">
        <v>0</v>
      </c>
      <c r="I73" s="36">
        <v>0</v>
      </c>
      <c r="J73" s="36">
        <v>0</v>
      </c>
      <c r="K73" s="36">
        <v>0</v>
      </c>
      <c r="L73" s="37">
        <v>10</v>
      </c>
      <c r="M73" s="35">
        <v>1</v>
      </c>
      <c r="N73" s="35">
        <v>10</v>
      </c>
      <c r="O73" s="35">
        <v>11</v>
      </c>
      <c r="P73" s="35">
        <v>48</v>
      </c>
      <c r="Q73" s="35">
        <v>276</v>
      </c>
      <c r="R73" s="35">
        <v>62</v>
      </c>
      <c r="S73" s="35">
        <v>0</v>
      </c>
      <c r="T73" s="35">
        <v>0</v>
      </c>
      <c r="U73" s="35">
        <v>197</v>
      </c>
      <c r="V73" s="35">
        <v>18</v>
      </c>
      <c r="W73" s="35">
        <v>0</v>
      </c>
      <c r="X73" s="35">
        <v>48</v>
      </c>
      <c r="Y73" s="35">
        <v>1018</v>
      </c>
      <c r="Z73" s="35">
        <v>88</v>
      </c>
      <c r="AA73" s="35">
        <v>3</v>
      </c>
      <c r="AB73" s="35">
        <v>5</v>
      </c>
      <c r="AC73" s="35">
        <v>59</v>
      </c>
      <c r="AD73" s="35">
        <v>1032</v>
      </c>
      <c r="AE73" s="35">
        <v>194</v>
      </c>
      <c r="AF73" s="35">
        <v>371</v>
      </c>
      <c r="AG73" s="35">
        <v>759</v>
      </c>
      <c r="AH73" s="35">
        <v>9218</v>
      </c>
      <c r="AI73" s="35">
        <v>92</v>
      </c>
      <c r="AJ73" s="35">
        <v>2006</v>
      </c>
      <c r="AK73" s="35">
        <v>2418</v>
      </c>
      <c r="AL73" s="35">
        <v>592</v>
      </c>
      <c r="AM73" s="35">
        <v>1680</v>
      </c>
      <c r="AN73" s="35">
        <v>245</v>
      </c>
      <c r="AO73" s="35">
        <v>12</v>
      </c>
      <c r="AP73" s="35">
        <v>729</v>
      </c>
      <c r="AQ73" s="35">
        <v>438</v>
      </c>
      <c r="AR73" s="35">
        <v>94</v>
      </c>
      <c r="AS73" s="35">
        <v>96</v>
      </c>
      <c r="AT73" s="35">
        <v>0</v>
      </c>
      <c r="AU73" s="35"/>
      <c r="AV73" s="35"/>
      <c r="AW73" s="35">
        <v>0</v>
      </c>
      <c r="AX73" s="73">
        <v>20208</v>
      </c>
      <c r="AY73" s="37">
        <v>0</v>
      </c>
      <c r="AZ73" s="38">
        <v>0</v>
      </c>
      <c r="BA73" s="74">
        <v>9393</v>
      </c>
      <c r="BB73" s="37">
        <v>9393</v>
      </c>
      <c r="BC73" s="72">
        <v>0</v>
      </c>
      <c r="BD73" s="36">
        <v>9393</v>
      </c>
      <c r="BE73" s="75">
        <v>0</v>
      </c>
      <c r="BF73" s="75">
        <v>0</v>
      </c>
      <c r="BG73" s="36">
        <v>0</v>
      </c>
      <c r="BH73" s="76">
        <v>0</v>
      </c>
      <c r="BI73" s="54">
        <v>0</v>
      </c>
      <c r="BJ73" s="13"/>
      <c r="BK73" s="72"/>
    </row>
    <row r="74" spans="1:63" x14ac:dyDescent="0.3">
      <c r="A74" s="6" t="s">
        <v>86</v>
      </c>
      <c r="B74" s="10" t="s">
        <v>124</v>
      </c>
      <c r="C74" s="35">
        <v>295991</v>
      </c>
      <c r="D74" s="35">
        <v>0</v>
      </c>
      <c r="E74" s="36">
        <v>0</v>
      </c>
      <c r="F74" s="36">
        <v>0</v>
      </c>
      <c r="G74" s="36">
        <v>0</v>
      </c>
      <c r="H74" s="36">
        <v>0</v>
      </c>
      <c r="I74" s="36">
        <v>0</v>
      </c>
      <c r="J74" s="36">
        <v>0</v>
      </c>
      <c r="K74" s="36">
        <v>0</v>
      </c>
      <c r="L74" s="37">
        <v>815</v>
      </c>
      <c r="M74" s="35">
        <v>193</v>
      </c>
      <c r="N74" s="35">
        <v>969</v>
      </c>
      <c r="O74" s="35">
        <v>19</v>
      </c>
      <c r="P74" s="35">
        <v>1062</v>
      </c>
      <c r="Q74" s="35">
        <v>4446</v>
      </c>
      <c r="R74" s="35">
        <v>3245</v>
      </c>
      <c r="S74" s="35">
        <v>0</v>
      </c>
      <c r="T74" s="35">
        <v>519</v>
      </c>
      <c r="U74" s="35">
        <v>1802</v>
      </c>
      <c r="V74" s="35">
        <v>2200</v>
      </c>
      <c r="W74" s="35">
        <v>62</v>
      </c>
      <c r="X74" s="35">
        <v>3163</v>
      </c>
      <c r="Y74" s="35">
        <v>24868</v>
      </c>
      <c r="Z74" s="35">
        <v>14300</v>
      </c>
      <c r="AA74" s="35">
        <v>727</v>
      </c>
      <c r="AB74" s="35">
        <v>1203</v>
      </c>
      <c r="AC74" s="35">
        <v>567</v>
      </c>
      <c r="AD74" s="35">
        <v>543</v>
      </c>
      <c r="AE74" s="35">
        <v>489</v>
      </c>
      <c r="AF74" s="35">
        <v>3724</v>
      </c>
      <c r="AG74" s="35">
        <v>40488</v>
      </c>
      <c r="AH74" s="35">
        <v>5879</v>
      </c>
      <c r="AI74" s="35">
        <v>494</v>
      </c>
      <c r="AJ74" s="35">
        <v>3410</v>
      </c>
      <c r="AK74" s="35">
        <v>1991</v>
      </c>
      <c r="AL74" s="35">
        <v>475</v>
      </c>
      <c r="AM74" s="35">
        <v>12835</v>
      </c>
      <c r="AN74" s="35">
        <v>1559</v>
      </c>
      <c r="AO74" s="35">
        <v>2572</v>
      </c>
      <c r="AP74" s="35">
        <v>3405</v>
      </c>
      <c r="AQ74" s="35">
        <v>644</v>
      </c>
      <c r="AR74" s="35">
        <v>280</v>
      </c>
      <c r="AS74" s="35">
        <v>2967</v>
      </c>
      <c r="AT74" s="35">
        <v>0</v>
      </c>
      <c r="AU74" s="35"/>
      <c r="AV74" s="35"/>
      <c r="AW74" s="35">
        <v>0</v>
      </c>
      <c r="AX74" s="73">
        <v>134065</v>
      </c>
      <c r="AY74" s="37">
        <v>0</v>
      </c>
      <c r="AZ74" s="38">
        <v>59834</v>
      </c>
      <c r="BA74" s="74">
        <v>103427</v>
      </c>
      <c r="BB74" s="37">
        <v>103427</v>
      </c>
      <c r="BC74" s="72">
        <v>0</v>
      </c>
      <c r="BD74" s="36">
        <v>103427</v>
      </c>
      <c r="BE74" s="75">
        <v>0</v>
      </c>
      <c r="BF74" s="75">
        <v>0</v>
      </c>
      <c r="BG74" s="36">
        <v>0</v>
      </c>
      <c r="BH74" s="76">
        <v>0</v>
      </c>
      <c r="BI74" s="54">
        <v>0</v>
      </c>
      <c r="BJ74" s="13"/>
      <c r="BK74" s="72"/>
    </row>
    <row r="75" spans="1:63" x14ac:dyDescent="0.3">
      <c r="A75" s="6" t="s">
        <v>87</v>
      </c>
      <c r="B75" s="10" t="s">
        <v>125</v>
      </c>
      <c r="C75" s="35">
        <v>325291</v>
      </c>
      <c r="D75" s="35">
        <v>0</v>
      </c>
      <c r="E75" s="36">
        <v>0</v>
      </c>
      <c r="F75" s="36">
        <v>0</v>
      </c>
      <c r="G75" s="36">
        <v>0</v>
      </c>
      <c r="H75" s="36">
        <v>0</v>
      </c>
      <c r="I75" s="36">
        <v>0</v>
      </c>
      <c r="J75" s="36">
        <v>0</v>
      </c>
      <c r="K75" s="36">
        <v>0</v>
      </c>
      <c r="L75" s="37">
        <v>516</v>
      </c>
      <c r="M75" s="35">
        <v>1</v>
      </c>
      <c r="N75" s="35">
        <v>23</v>
      </c>
      <c r="O75" s="35">
        <v>2</v>
      </c>
      <c r="P75" s="35">
        <v>586</v>
      </c>
      <c r="Q75" s="35">
        <v>199</v>
      </c>
      <c r="R75" s="35">
        <v>28</v>
      </c>
      <c r="S75" s="35">
        <v>0</v>
      </c>
      <c r="T75" s="35">
        <v>292</v>
      </c>
      <c r="U75" s="35">
        <v>26</v>
      </c>
      <c r="V75" s="35">
        <v>3</v>
      </c>
      <c r="W75" s="35">
        <v>2</v>
      </c>
      <c r="X75" s="35">
        <v>3</v>
      </c>
      <c r="Y75" s="35">
        <v>18</v>
      </c>
      <c r="Z75" s="35">
        <v>82</v>
      </c>
      <c r="AA75" s="35">
        <v>1</v>
      </c>
      <c r="AB75" s="35">
        <v>5</v>
      </c>
      <c r="AC75" s="35">
        <v>66</v>
      </c>
      <c r="AD75" s="35">
        <v>191</v>
      </c>
      <c r="AE75" s="35">
        <v>294</v>
      </c>
      <c r="AF75" s="35">
        <v>272</v>
      </c>
      <c r="AG75" s="35">
        <v>922</v>
      </c>
      <c r="AH75" s="35">
        <v>730</v>
      </c>
      <c r="AI75" s="35">
        <v>20</v>
      </c>
      <c r="AJ75" s="35">
        <v>410</v>
      </c>
      <c r="AK75" s="35">
        <v>203</v>
      </c>
      <c r="AL75" s="35">
        <v>168</v>
      </c>
      <c r="AM75" s="35">
        <v>3963</v>
      </c>
      <c r="AN75" s="35">
        <v>467</v>
      </c>
      <c r="AO75" s="35">
        <v>16676</v>
      </c>
      <c r="AP75" s="35">
        <v>1974</v>
      </c>
      <c r="AQ75" s="35">
        <v>190</v>
      </c>
      <c r="AR75" s="35">
        <v>193</v>
      </c>
      <c r="AS75" s="35">
        <v>92</v>
      </c>
      <c r="AT75" s="35">
        <v>0</v>
      </c>
      <c r="AU75" s="35"/>
      <c r="AV75" s="35"/>
      <c r="AW75" s="35">
        <v>0</v>
      </c>
      <c r="AX75" s="73">
        <v>16395</v>
      </c>
      <c r="AY75" s="37">
        <v>0</v>
      </c>
      <c r="AZ75" s="38">
        <v>797</v>
      </c>
      <c r="BA75" s="74">
        <v>312408</v>
      </c>
      <c r="BB75" s="37">
        <v>312408</v>
      </c>
      <c r="BC75" s="72">
        <v>0</v>
      </c>
      <c r="BD75" s="36">
        <v>312408</v>
      </c>
      <c r="BE75" s="75">
        <v>0</v>
      </c>
      <c r="BF75" s="75">
        <v>0</v>
      </c>
      <c r="BG75" s="36">
        <v>0</v>
      </c>
      <c r="BH75" s="76">
        <v>0</v>
      </c>
      <c r="BI75" s="54">
        <v>0</v>
      </c>
      <c r="BJ75" s="13"/>
      <c r="BK75" s="72"/>
    </row>
    <row r="76" spans="1:63" x14ac:dyDescent="0.3">
      <c r="A76" s="6" t="s">
        <v>88</v>
      </c>
      <c r="B76" s="10" t="s">
        <v>126</v>
      </c>
      <c r="C76" s="35">
        <v>275434</v>
      </c>
      <c r="D76" s="35">
        <v>0</v>
      </c>
      <c r="E76" s="36">
        <v>0</v>
      </c>
      <c r="F76" s="36">
        <v>0</v>
      </c>
      <c r="G76" s="36">
        <v>0</v>
      </c>
      <c r="H76" s="36">
        <v>0</v>
      </c>
      <c r="I76" s="36">
        <v>0</v>
      </c>
      <c r="J76" s="36">
        <v>0</v>
      </c>
      <c r="K76" s="36">
        <v>0</v>
      </c>
      <c r="L76" s="37">
        <v>253</v>
      </c>
      <c r="M76" s="35">
        <v>42</v>
      </c>
      <c r="N76" s="35">
        <v>575</v>
      </c>
      <c r="O76" s="35">
        <v>4</v>
      </c>
      <c r="P76" s="35">
        <v>372</v>
      </c>
      <c r="Q76" s="35">
        <v>1270</v>
      </c>
      <c r="R76" s="35">
        <v>302</v>
      </c>
      <c r="S76" s="35">
        <v>11</v>
      </c>
      <c r="T76" s="35">
        <v>1618</v>
      </c>
      <c r="U76" s="35">
        <v>1323</v>
      </c>
      <c r="V76" s="35">
        <v>245</v>
      </c>
      <c r="W76" s="35">
        <v>8</v>
      </c>
      <c r="X76" s="35">
        <v>81</v>
      </c>
      <c r="Y76" s="35">
        <v>743</v>
      </c>
      <c r="Z76" s="35">
        <v>415</v>
      </c>
      <c r="AA76" s="35">
        <v>450</v>
      </c>
      <c r="AB76" s="35">
        <v>117</v>
      </c>
      <c r="AC76" s="35">
        <v>665</v>
      </c>
      <c r="AD76" s="35">
        <v>1039</v>
      </c>
      <c r="AE76" s="35">
        <v>739</v>
      </c>
      <c r="AF76" s="35">
        <v>1997</v>
      </c>
      <c r="AG76" s="35">
        <v>23379</v>
      </c>
      <c r="AH76" s="35">
        <v>5589</v>
      </c>
      <c r="AI76" s="35">
        <v>3084</v>
      </c>
      <c r="AJ76" s="35">
        <v>14091</v>
      </c>
      <c r="AK76" s="35">
        <v>4494</v>
      </c>
      <c r="AL76" s="35">
        <v>628</v>
      </c>
      <c r="AM76" s="35">
        <v>46172</v>
      </c>
      <c r="AN76" s="35">
        <v>3856</v>
      </c>
      <c r="AO76" s="35">
        <v>2949</v>
      </c>
      <c r="AP76" s="35">
        <v>5955</v>
      </c>
      <c r="AQ76" s="35">
        <v>3791</v>
      </c>
      <c r="AR76" s="35">
        <v>827</v>
      </c>
      <c r="AS76" s="35">
        <v>8819</v>
      </c>
      <c r="AT76" s="35">
        <v>0</v>
      </c>
      <c r="AU76" s="35"/>
      <c r="AV76" s="35"/>
      <c r="AW76" s="35">
        <v>0</v>
      </c>
      <c r="AX76" s="73">
        <v>124937</v>
      </c>
      <c r="AY76" s="37">
        <v>0</v>
      </c>
      <c r="AZ76" s="38">
        <v>8426</v>
      </c>
      <c r="BA76" s="74">
        <v>117095</v>
      </c>
      <c r="BB76" s="37">
        <v>117095</v>
      </c>
      <c r="BC76" s="72">
        <v>0</v>
      </c>
      <c r="BD76" s="36">
        <v>117095</v>
      </c>
      <c r="BE76" s="75">
        <v>0</v>
      </c>
      <c r="BF76" s="75">
        <v>0</v>
      </c>
      <c r="BG76" s="36">
        <v>30453</v>
      </c>
      <c r="BH76" s="76">
        <v>-249</v>
      </c>
      <c r="BI76" s="54">
        <v>0</v>
      </c>
      <c r="BJ76" s="13"/>
      <c r="BK76" s="72"/>
    </row>
    <row r="77" spans="1:63" x14ac:dyDescent="0.3">
      <c r="A77" s="6" t="s">
        <v>89</v>
      </c>
      <c r="B77" s="10" t="s">
        <v>127</v>
      </c>
      <c r="C77" s="35">
        <v>57410</v>
      </c>
      <c r="D77" s="35">
        <v>0</v>
      </c>
      <c r="E77" s="36">
        <v>0</v>
      </c>
      <c r="F77" s="36">
        <v>0</v>
      </c>
      <c r="G77" s="36">
        <v>0</v>
      </c>
      <c r="H77" s="36">
        <v>0</v>
      </c>
      <c r="I77" s="36">
        <v>0</v>
      </c>
      <c r="J77" s="36">
        <v>0</v>
      </c>
      <c r="K77" s="36">
        <v>0</v>
      </c>
      <c r="L77" s="37">
        <v>111</v>
      </c>
      <c r="M77" s="35">
        <v>161</v>
      </c>
      <c r="N77" s="35">
        <v>54</v>
      </c>
      <c r="O77" s="35">
        <v>18</v>
      </c>
      <c r="P77" s="35">
        <v>223</v>
      </c>
      <c r="Q77" s="35">
        <v>1055</v>
      </c>
      <c r="R77" s="35">
        <v>480</v>
      </c>
      <c r="S77" s="35">
        <v>0</v>
      </c>
      <c r="T77" s="35">
        <v>59</v>
      </c>
      <c r="U77" s="35">
        <v>456</v>
      </c>
      <c r="V77" s="35">
        <v>94</v>
      </c>
      <c r="W77" s="35">
        <v>50</v>
      </c>
      <c r="X77" s="35">
        <v>380</v>
      </c>
      <c r="Y77" s="35">
        <v>483</v>
      </c>
      <c r="Z77" s="35">
        <v>1272</v>
      </c>
      <c r="AA77" s="35">
        <v>5</v>
      </c>
      <c r="AB77" s="35">
        <v>312</v>
      </c>
      <c r="AC77" s="35">
        <v>206</v>
      </c>
      <c r="AD77" s="35">
        <v>1559</v>
      </c>
      <c r="AE77" s="35">
        <v>398</v>
      </c>
      <c r="AF77" s="35">
        <v>2218</v>
      </c>
      <c r="AG77" s="35">
        <v>7490</v>
      </c>
      <c r="AH77" s="35">
        <v>6490</v>
      </c>
      <c r="AI77" s="35">
        <v>436</v>
      </c>
      <c r="AJ77" s="35">
        <v>1340</v>
      </c>
      <c r="AK77" s="35">
        <v>5713</v>
      </c>
      <c r="AL77" s="35">
        <v>327</v>
      </c>
      <c r="AM77" s="35">
        <v>2960</v>
      </c>
      <c r="AN77" s="35">
        <v>933</v>
      </c>
      <c r="AO77" s="35">
        <v>865</v>
      </c>
      <c r="AP77" s="35">
        <v>749</v>
      </c>
      <c r="AQ77" s="35">
        <v>315</v>
      </c>
      <c r="AR77" s="35">
        <v>181</v>
      </c>
      <c r="AS77" s="35">
        <v>377</v>
      </c>
      <c r="AT77" s="35">
        <v>0</v>
      </c>
      <c r="AU77" s="35"/>
      <c r="AV77" s="35"/>
      <c r="AW77" s="35">
        <v>0</v>
      </c>
      <c r="AX77" s="73">
        <v>36437</v>
      </c>
      <c r="AY77" s="37">
        <v>0</v>
      </c>
      <c r="AZ77" s="38">
        <v>9743</v>
      </c>
      <c r="BA77" s="74">
        <v>12091</v>
      </c>
      <c r="BB77" s="37">
        <v>6628</v>
      </c>
      <c r="BC77" s="72">
        <v>0</v>
      </c>
      <c r="BD77" s="36">
        <v>6628</v>
      </c>
      <c r="BE77" s="75">
        <v>6029</v>
      </c>
      <c r="BF77" s="75">
        <v>0</v>
      </c>
      <c r="BG77" s="36">
        <v>0</v>
      </c>
      <c r="BH77" s="76">
        <v>0</v>
      </c>
      <c r="BI77" s="54">
        <v>0</v>
      </c>
      <c r="BJ77" s="13"/>
      <c r="BK77" s="72"/>
    </row>
    <row r="78" spans="1:63" x14ac:dyDescent="0.3">
      <c r="A78" s="6" t="s">
        <v>90</v>
      </c>
      <c r="B78" s="10" t="s">
        <v>128</v>
      </c>
      <c r="C78" s="35">
        <v>181049</v>
      </c>
      <c r="D78" s="35">
        <v>0</v>
      </c>
      <c r="E78" s="36">
        <v>0</v>
      </c>
      <c r="F78" s="36">
        <v>0</v>
      </c>
      <c r="G78" s="36">
        <v>0</v>
      </c>
      <c r="H78" s="36">
        <v>0</v>
      </c>
      <c r="I78" s="36">
        <v>0</v>
      </c>
      <c r="J78" s="36">
        <v>0</v>
      </c>
      <c r="K78" s="36">
        <v>0</v>
      </c>
      <c r="L78" s="37">
        <v>5501</v>
      </c>
      <c r="M78" s="35">
        <v>5</v>
      </c>
      <c r="N78" s="35">
        <v>0</v>
      </c>
      <c r="O78" s="35">
        <v>4</v>
      </c>
      <c r="P78" s="35">
        <v>132</v>
      </c>
      <c r="Q78" s="35">
        <v>1957</v>
      </c>
      <c r="R78" s="35">
        <v>276</v>
      </c>
      <c r="S78" s="35">
        <v>0</v>
      </c>
      <c r="T78" s="35">
        <v>316</v>
      </c>
      <c r="U78" s="35">
        <v>345</v>
      </c>
      <c r="V78" s="35">
        <v>25</v>
      </c>
      <c r="W78" s="35">
        <v>126</v>
      </c>
      <c r="X78" s="35">
        <v>27</v>
      </c>
      <c r="Y78" s="35">
        <v>76</v>
      </c>
      <c r="Z78" s="35">
        <v>208</v>
      </c>
      <c r="AA78" s="35">
        <v>4</v>
      </c>
      <c r="AB78" s="35">
        <v>54</v>
      </c>
      <c r="AC78" s="35">
        <v>727</v>
      </c>
      <c r="AD78" s="35">
        <v>59</v>
      </c>
      <c r="AE78" s="35">
        <v>163</v>
      </c>
      <c r="AF78" s="35">
        <v>912</v>
      </c>
      <c r="AG78" s="35">
        <v>8293</v>
      </c>
      <c r="AH78" s="35">
        <v>11079</v>
      </c>
      <c r="AI78" s="35">
        <v>789</v>
      </c>
      <c r="AJ78" s="35">
        <v>4881</v>
      </c>
      <c r="AK78" s="35">
        <v>496</v>
      </c>
      <c r="AL78" s="35">
        <v>3183</v>
      </c>
      <c r="AM78" s="35">
        <v>11831</v>
      </c>
      <c r="AN78" s="35">
        <v>1215</v>
      </c>
      <c r="AO78" s="35">
        <v>1293</v>
      </c>
      <c r="AP78" s="35">
        <v>965</v>
      </c>
      <c r="AQ78" s="35">
        <v>1651</v>
      </c>
      <c r="AR78" s="35">
        <v>216</v>
      </c>
      <c r="AS78" s="35">
        <v>410</v>
      </c>
      <c r="AT78" s="35">
        <v>0</v>
      </c>
      <c r="AU78" s="35"/>
      <c r="AV78" s="35"/>
      <c r="AW78" s="35">
        <v>0</v>
      </c>
      <c r="AX78" s="73">
        <v>53937</v>
      </c>
      <c r="AY78" s="37">
        <v>0</v>
      </c>
      <c r="AZ78" s="38">
        <v>0</v>
      </c>
      <c r="BA78" s="74">
        <v>127379</v>
      </c>
      <c r="BB78" s="37">
        <v>127379</v>
      </c>
      <c r="BC78" s="72">
        <v>88134</v>
      </c>
      <c r="BD78" s="36">
        <v>39336</v>
      </c>
      <c r="BE78" s="75">
        <v>0</v>
      </c>
      <c r="BF78" s="75">
        <v>0</v>
      </c>
      <c r="BG78" s="36">
        <v>0</v>
      </c>
      <c r="BH78" s="76">
        <v>0</v>
      </c>
      <c r="BI78" s="54">
        <v>0</v>
      </c>
      <c r="BJ78" s="13"/>
      <c r="BK78" s="72"/>
    </row>
    <row r="79" spans="1:63" x14ac:dyDescent="0.3">
      <c r="A79" s="6" t="s">
        <v>91</v>
      </c>
      <c r="B79" s="10" t="s">
        <v>129</v>
      </c>
      <c r="C79" s="35">
        <v>297550</v>
      </c>
      <c r="D79" s="35">
        <v>0</v>
      </c>
      <c r="E79" s="36">
        <v>0</v>
      </c>
      <c r="F79" s="36">
        <v>0</v>
      </c>
      <c r="G79" s="36">
        <v>0</v>
      </c>
      <c r="H79" s="36">
        <v>0</v>
      </c>
      <c r="I79" s="36">
        <v>0</v>
      </c>
      <c r="J79" s="36">
        <v>0</v>
      </c>
      <c r="K79" s="36">
        <v>0</v>
      </c>
      <c r="L79" s="37">
        <v>330</v>
      </c>
      <c r="M79" s="35">
        <v>965</v>
      </c>
      <c r="N79" s="35">
        <v>195</v>
      </c>
      <c r="O79" s="35">
        <v>54</v>
      </c>
      <c r="P79" s="35">
        <v>4318</v>
      </c>
      <c r="Q79" s="35">
        <v>11810</v>
      </c>
      <c r="R79" s="35">
        <v>5005</v>
      </c>
      <c r="S79" s="35">
        <v>0</v>
      </c>
      <c r="T79" s="35">
        <v>420</v>
      </c>
      <c r="U79" s="35">
        <v>4693</v>
      </c>
      <c r="V79" s="35">
        <v>1036</v>
      </c>
      <c r="W79" s="35">
        <v>55</v>
      </c>
      <c r="X79" s="35">
        <v>594</v>
      </c>
      <c r="Y79" s="35">
        <v>928</v>
      </c>
      <c r="Z79" s="35">
        <v>6045</v>
      </c>
      <c r="AA79" s="35">
        <v>24</v>
      </c>
      <c r="AB79" s="35">
        <v>1200</v>
      </c>
      <c r="AC79" s="35">
        <v>7766</v>
      </c>
      <c r="AD79" s="35">
        <v>3581</v>
      </c>
      <c r="AE79" s="35">
        <v>5346</v>
      </c>
      <c r="AF79" s="35">
        <v>14026</v>
      </c>
      <c r="AG79" s="35">
        <v>7675</v>
      </c>
      <c r="AH79" s="35">
        <v>27896</v>
      </c>
      <c r="AI79" s="35">
        <v>2150</v>
      </c>
      <c r="AJ79" s="35">
        <v>33577</v>
      </c>
      <c r="AK79" s="35">
        <v>9956</v>
      </c>
      <c r="AL79" s="35">
        <v>1896</v>
      </c>
      <c r="AM79" s="35">
        <v>93111</v>
      </c>
      <c r="AN79" s="35">
        <v>17422</v>
      </c>
      <c r="AO79" s="35">
        <v>2425</v>
      </c>
      <c r="AP79" s="35">
        <v>9768</v>
      </c>
      <c r="AQ79" s="35">
        <v>8776</v>
      </c>
      <c r="AR79" s="35">
        <v>2771</v>
      </c>
      <c r="AS79" s="35">
        <v>5036</v>
      </c>
      <c r="AT79" s="35">
        <v>0</v>
      </c>
      <c r="AU79" s="35"/>
      <c r="AV79" s="35"/>
      <c r="AW79" s="35">
        <v>0</v>
      </c>
      <c r="AX79" s="73">
        <v>281170</v>
      </c>
      <c r="AY79" s="37">
        <v>0</v>
      </c>
      <c r="AZ79" s="38">
        <v>13833</v>
      </c>
      <c r="BA79" s="74">
        <v>1615</v>
      </c>
      <c r="BB79" s="37">
        <v>1547</v>
      </c>
      <c r="BC79" s="72">
        <v>44</v>
      </c>
      <c r="BD79" s="36">
        <v>1503</v>
      </c>
      <c r="BE79" s="75">
        <v>0</v>
      </c>
      <c r="BF79" s="75">
        <v>66</v>
      </c>
      <c r="BG79" s="36">
        <v>1193</v>
      </c>
      <c r="BH79" s="76">
        <v>0</v>
      </c>
      <c r="BI79" s="54">
        <v>0</v>
      </c>
      <c r="BJ79" s="13"/>
      <c r="BK79" s="72"/>
    </row>
    <row r="80" spans="1:63" x14ac:dyDescent="0.3">
      <c r="A80" s="6" t="s">
        <v>92</v>
      </c>
      <c r="B80" s="10" t="s">
        <v>130</v>
      </c>
      <c r="C80" s="35">
        <v>101963</v>
      </c>
      <c r="D80" s="35">
        <v>0</v>
      </c>
      <c r="E80" s="36">
        <v>0</v>
      </c>
      <c r="F80" s="36">
        <v>0</v>
      </c>
      <c r="G80" s="36">
        <v>0</v>
      </c>
      <c r="H80" s="36">
        <v>0</v>
      </c>
      <c r="I80" s="36">
        <v>0</v>
      </c>
      <c r="J80" s="36">
        <v>0</v>
      </c>
      <c r="K80" s="36">
        <v>0</v>
      </c>
      <c r="L80" s="37">
        <v>233</v>
      </c>
      <c r="M80" s="35">
        <v>3</v>
      </c>
      <c r="N80" s="35">
        <v>877</v>
      </c>
      <c r="O80" s="35">
        <v>52</v>
      </c>
      <c r="P80" s="35">
        <v>918</v>
      </c>
      <c r="Q80" s="35">
        <v>959</v>
      </c>
      <c r="R80" s="35">
        <v>406</v>
      </c>
      <c r="S80" s="35">
        <v>0</v>
      </c>
      <c r="T80" s="35">
        <v>44</v>
      </c>
      <c r="U80" s="35">
        <v>619</v>
      </c>
      <c r="V80" s="35">
        <v>158</v>
      </c>
      <c r="W80" s="35">
        <v>18</v>
      </c>
      <c r="X80" s="35">
        <v>93</v>
      </c>
      <c r="Y80" s="35">
        <v>4534</v>
      </c>
      <c r="Z80" s="35">
        <v>787</v>
      </c>
      <c r="AA80" s="35">
        <v>1</v>
      </c>
      <c r="AB80" s="35">
        <v>385</v>
      </c>
      <c r="AC80" s="35">
        <v>271</v>
      </c>
      <c r="AD80" s="35">
        <v>2352</v>
      </c>
      <c r="AE80" s="35">
        <v>765</v>
      </c>
      <c r="AF80" s="35">
        <v>12609</v>
      </c>
      <c r="AG80" s="35">
        <v>2339</v>
      </c>
      <c r="AH80" s="35">
        <v>9795</v>
      </c>
      <c r="AI80" s="35">
        <v>482</v>
      </c>
      <c r="AJ80" s="35">
        <v>4967</v>
      </c>
      <c r="AK80" s="35">
        <v>3289</v>
      </c>
      <c r="AL80" s="35">
        <v>714</v>
      </c>
      <c r="AM80" s="35">
        <v>22686</v>
      </c>
      <c r="AN80" s="35">
        <v>2300</v>
      </c>
      <c r="AO80" s="35">
        <v>47824</v>
      </c>
      <c r="AP80" s="35">
        <v>5202</v>
      </c>
      <c r="AQ80" s="35">
        <v>2321</v>
      </c>
      <c r="AR80" s="35">
        <v>1178</v>
      </c>
      <c r="AS80" s="35">
        <v>307</v>
      </c>
      <c r="AT80" s="35">
        <v>0</v>
      </c>
      <c r="AU80" s="35"/>
      <c r="AV80" s="35"/>
      <c r="AW80" s="35">
        <v>0</v>
      </c>
      <c r="AX80" s="73">
        <v>90523</v>
      </c>
      <c r="AY80" s="37">
        <v>0</v>
      </c>
      <c r="AZ80" s="38">
        <v>1648</v>
      </c>
      <c r="BA80" s="74">
        <v>9719</v>
      </c>
      <c r="BB80" s="37">
        <v>9271</v>
      </c>
      <c r="BC80" s="72">
        <v>0</v>
      </c>
      <c r="BD80" s="36">
        <v>9271</v>
      </c>
      <c r="BE80" s="75">
        <v>443</v>
      </c>
      <c r="BF80" s="75">
        <v>0</v>
      </c>
      <c r="BG80" s="36">
        <v>13</v>
      </c>
      <c r="BH80" s="76">
        <v>0</v>
      </c>
      <c r="BI80" s="54">
        <v>0</v>
      </c>
      <c r="BJ80" s="13"/>
      <c r="BK80" s="72"/>
    </row>
    <row r="81" spans="1:64" x14ac:dyDescent="0.3">
      <c r="A81" s="6" t="s">
        <v>93</v>
      </c>
      <c r="B81" s="10" t="s">
        <v>131</v>
      </c>
      <c r="C81" s="35">
        <v>81626</v>
      </c>
      <c r="D81" s="35">
        <v>0</v>
      </c>
      <c r="E81" s="36">
        <v>0</v>
      </c>
      <c r="F81" s="36">
        <v>0</v>
      </c>
      <c r="G81" s="36">
        <v>0</v>
      </c>
      <c r="H81" s="36">
        <v>0</v>
      </c>
      <c r="I81" s="36">
        <v>0</v>
      </c>
      <c r="J81" s="36">
        <v>0</v>
      </c>
      <c r="K81" s="36">
        <v>0</v>
      </c>
      <c r="L81" s="37">
        <v>0</v>
      </c>
      <c r="M81" s="35">
        <v>0</v>
      </c>
      <c r="N81" s="35">
        <v>0</v>
      </c>
      <c r="O81" s="35">
        <v>0</v>
      </c>
      <c r="P81" s="35">
        <v>0</v>
      </c>
      <c r="Q81" s="35">
        <v>0</v>
      </c>
      <c r="R81" s="35">
        <v>0</v>
      </c>
      <c r="S81" s="35">
        <v>0</v>
      </c>
      <c r="T81" s="35">
        <v>0</v>
      </c>
      <c r="U81" s="35">
        <v>0</v>
      </c>
      <c r="V81" s="35">
        <v>0</v>
      </c>
      <c r="W81" s="35">
        <v>0</v>
      </c>
      <c r="X81" s="35">
        <v>0</v>
      </c>
      <c r="Y81" s="35">
        <v>0</v>
      </c>
      <c r="Z81" s="35">
        <v>0</v>
      </c>
      <c r="AA81" s="35">
        <v>0</v>
      </c>
      <c r="AB81" s="35">
        <v>0</v>
      </c>
      <c r="AC81" s="35">
        <v>0</v>
      </c>
      <c r="AD81" s="35">
        <v>0</v>
      </c>
      <c r="AE81" s="35">
        <v>0</v>
      </c>
      <c r="AF81" s="35">
        <v>0</v>
      </c>
      <c r="AG81" s="35">
        <v>0</v>
      </c>
      <c r="AH81" s="35">
        <v>0</v>
      </c>
      <c r="AI81" s="35">
        <v>0</v>
      </c>
      <c r="AJ81" s="35">
        <v>0</v>
      </c>
      <c r="AK81" s="35">
        <v>0</v>
      </c>
      <c r="AL81" s="35">
        <v>0</v>
      </c>
      <c r="AM81" s="35">
        <v>0</v>
      </c>
      <c r="AN81" s="35">
        <v>0</v>
      </c>
      <c r="AO81" s="35">
        <v>0</v>
      </c>
      <c r="AP81" s="35">
        <v>0</v>
      </c>
      <c r="AQ81" s="35">
        <v>0</v>
      </c>
      <c r="AR81" s="35">
        <v>0</v>
      </c>
      <c r="AS81" s="35">
        <v>0</v>
      </c>
      <c r="AT81" s="35">
        <v>0</v>
      </c>
      <c r="AU81" s="35"/>
      <c r="AV81" s="35"/>
      <c r="AW81" s="35">
        <v>0</v>
      </c>
      <c r="AX81" s="73">
        <v>0</v>
      </c>
      <c r="AY81" s="37">
        <v>0</v>
      </c>
      <c r="AZ81" s="38">
        <v>0</v>
      </c>
      <c r="BA81" s="74">
        <v>81626</v>
      </c>
      <c r="BB81" s="37">
        <v>1961</v>
      </c>
      <c r="BC81" s="72">
        <v>0</v>
      </c>
      <c r="BD81" s="36">
        <v>1961</v>
      </c>
      <c r="BE81" s="75">
        <v>79673</v>
      </c>
      <c r="BF81" s="75">
        <v>0</v>
      </c>
      <c r="BG81" s="36">
        <v>0</v>
      </c>
      <c r="BH81" s="76">
        <v>0</v>
      </c>
      <c r="BI81" s="54">
        <v>0</v>
      </c>
      <c r="BJ81" s="13"/>
      <c r="BK81" s="72"/>
    </row>
    <row r="82" spans="1:64" x14ac:dyDescent="0.3">
      <c r="A82" s="6" t="s">
        <v>94</v>
      </c>
      <c r="B82" s="10" t="s">
        <v>132</v>
      </c>
      <c r="C82" s="35">
        <v>190412</v>
      </c>
      <c r="D82" s="35">
        <v>0</v>
      </c>
      <c r="E82" s="36">
        <v>0</v>
      </c>
      <c r="F82" s="36">
        <v>0</v>
      </c>
      <c r="G82" s="36">
        <v>0</v>
      </c>
      <c r="H82" s="36">
        <v>0</v>
      </c>
      <c r="I82" s="36">
        <v>0</v>
      </c>
      <c r="J82" s="36">
        <v>0</v>
      </c>
      <c r="K82" s="36">
        <v>0</v>
      </c>
      <c r="L82" s="37">
        <v>0</v>
      </c>
      <c r="M82" s="35">
        <v>0</v>
      </c>
      <c r="N82" s="35">
        <v>4</v>
      </c>
      <c r="O82" s="35">
        <v>0</v>
      </c>
      <c r="P82" s="35">
        <v>31</v>
      </c>
      <c r="Q82" s="35">
        <v>62</v>
      </c>
      <c r="R82" s="35">
        <v>29</v>
      </c>
      <c r="S82" s="35">
        <v>0</v>
      </c>
      <c r="T82" s="35">
        <v>0</v>
      </c>
      <c r="U82" s="35">
        <v>54</v>
      </c>
      <c r="V82" s="35">
        <v>1</v>
      </c>
      <c r="W82" s="35">
        <v>0</v>
      </c>
      <c r="X82" s="35">
        <v>0</v>
      </c>
      <c r="Y82" s="35">
        <v>15</v>
      </c>
      <c r="Z82" s="35">
        <v>77</v>
      </c>
      <c r="AA82" s="35">
        <v>2</v>
      </c>
      <c r="AB82" s="35">
        <v>0</v>
      </c>
      <c r="AC82" s="35">
        <v>15</v>
      </c>
      <c r="AD82" s="35">
        <v>120</v>
      </c>
      <c r="AE82" s="35">
        <v>101</v>
      </c>
      <c r="AF82" s="35">
        <v>36</v>
      </c>
      <c r="AG82" s="35">
        <v>90</v>
      </c>
      <c r="AH82" s="35">
        <v>291</v>
      </c>
      <c r="AI82" s="35">
        <v>153</v>
      </c>
      <c r="AJ82" s="35">
        <v>325</v>
      </c>
      <c r="AK82" s="35">
        <v>263</v>
      </c>
      <c r="AL82" s="35">
        <v>0</v>
      </c>
      <c r="AM82" s="35">
        <v>1030</v>
      </c>
      <c r="AN82" s="35">
        <v>93</v>
      </c>
      <c r="AO82" s="35">
        <v>7585</v>
      </c>
      <c r="AP82" s="35">
        <v>1618</v>
      </c>
      <c r="AQ82" s="35">
        <v>1429</v>
      </c>
      <c r="AR82" s="35">
        <v>18</v>
      </c>
      <c r="AS82" s="35">
        <v>9</v>
      </c>
      <c r="AT82" s="35">
        <v>0</v>
      </c>
      <c r="AU82" s="35"/>
      <c r="AV82" s="35"/>
      <c r="AW82" s="35">
        <v>0</v>
      </c>
      <c r="AX82" s="73">
        <v>9123</v>
      </c>
      <c r="AY82" s="37">
        <v>0</v>
      </c>
      <c r="AZ82" s="38">
        <v>329</v>
      </c>
      <c r="BA82" s="74">
        <v>180954</v>
      </c>
      <c r="BB82" s="37">
        <v>55055</v>
      </c>
      <c r="BC82" s="72">
        <v>9655</v>
      </c>
      <c r="BD82" s="36">
        <v>45400</v>
      </c>
      <c r="BE82" s="75">
        <v>120687</v>
      </c>
      <c r="BF82" s="75">
        <v>5213</v>
      </c>
      <c r="BG82" s="36">
        <v>0</v>
      </c>
      <c r="BH82" s="76">
        <v>0</v>
      </c>
      <c r="BI82" s="54">
        <v>0</v>
      </c>
      <c r="BJ82" s="13"/>
      <c r="BK82" s="72"/>
    </row>
    <row r="83" spans="1:64" x14ac:dyDescent="0.3">
      <c r="A83" s="6" t="s">
        <v>95</v>
      </c>
      <c r="B83" s="10" t="s">
        <v>133</v>
      </c>
      <c r="C83" s="35">
        <v>78476</v>
      </c>
      <c r="D83" s="35">
        <v>0</v>
      </c>
      <c r="E83" s="36">
        <v>0</v>
      </c>
      <c r="F83" s="36">
        <v>0</v>
      </c>
      <c r="G83" s="36">
        <v>0</v>
      </c>
      <c r="H83" s="36">
        <v>0</v>
      </c>
      <c r="I83" s="36">
        <v>0</v>
      </c>
      <c r="J83" s="36">
        <v>0</v>
      </c>
      <c r="K83" s="36">
        <v>0</v>
      </c>
      <c r="L83" s="37">
        <v>0</v>
      </c>
      <c r="M83" s="35">
        <v>0</v>
      </c>
      <c r="N83" s="35">
        <v>0</v>
      </c>
      <c r="O83" s="35">
        <v>0</v>
      </c>
      <c r="P83" s="35">
        <v>0</v>
      </c>
      <c r="Q83" s="35">
        <v>22</v>
      </c>
      <c r="R83" s="35">
        <v>15</v>
      </c>
      <c r="S83" s="35">
        <v>0</v>
      </c>
      <c r="T83" s="35">
        <v>0</v>
      </c>
      <c r="U83" s="35">
        <v>107</v>
      </c>
      <c r="V83" s="35">
        <v>0</v>
      </c>
      <c r="W83" s="35">
        <v>0</v>
      </c>
      <c r="X83" s="35">
        <v>0</v>
      </c>
      <c r="Y83" s="35">
        <v>0</v>
      </c>
      <c r="Z83" s="35">
        <v>0</v>
      </c>
      <c r="AA83" s="35">
        <v>0</v>
      </c>
      <c r="AB83" s="35">
        <v>0</v>
      </c>
      <c r="AC83" s="35">
        <v>0</v>
      </c>
      <c r="AD83" s="35">
        <v>0</v>
      </c>
      <c r="AE83" s="35">
        <v>0</v>
      </c>
      <c r="AF83" s="35">
        <v>0</v>
      </c>
      <c r="AG83" s="35">
        <v>0</v>
      </c>
      <c r="AH83" s="35">
        <v>0</v>
      </c>
      <c r="AI83" s="35">
        <v>0</v>
      </c>
      <c r="AJ83" s="35">
        <v>70</v>
      </c>
      <c r="AK83" s="35">
        <v>0</v>
      </c>
      <c r="AL83" s="35">
        <v>0</v>
      </c>
      <c r="AM83" s="35">
        <v>0</v>
      </c>
      <c r="AN83" s="35">
        <v>0</v>
      </c>
      <c r="AO83" s="35">
        <v>0</v>
      </c>
      <c r="AP83" s="35">
        <v>0</v>
      </c>
      <c r="AQ83" s="35">
        <v>92</v>
      </c>
      <c r="AR83" s="35">
        <v>0</v>
      </c>
      <c r="AS83" s="35">
        <v>0</v>
      </c>
      <c r="AT83" s="35">
        <v>0</v>
      </c>
      <c r="AU83" s="35"/>
      <c r="AV83" s="35"/>
      <c r="AW83" s="35">
        <v>0</v>
      </c>
      <c r="AX83" s="73">
        <v>295</v>
      </c>
      <c r="AY83" s="37">
        <v>0</v>
      </c>
      <c r="AZ83" s="38">
        <v>0</v>
      </c>
      <c r="BA83" s="74">
        <v>78182</v>
      </c>
      <c r="BB83" s="37">
        <v>58117</v>
      </c>
      <c r="BC83" s="72">
        <v>1769</v>
      </c>
      <c r="BD83" s="36">
        <v>56349</v>
      </c>
      <c r="BE83" s="75">
        <v>15315</v>
      </c>
      <c r="BF83" s="75">
        <v>4669</v>
      </c>
      <c r="BG83" s="36">
        <v>0</v>
      </c>
      <c r="BH83" s="76">
        <v>0</v>
      </c>
      <c r="BI83" s="54">
        <v>0</v>
      </c>
      <c r="BJ83" s="13"/>
      <c r="BK83" s="72"/>
    </row>
    <row r="84" spans="1:64" x14ac:dyDescent="0.3">
      <c r="A84" s="6" t="s">
        <v>96</v>
      </c>
      <c r="B84" s="10" t="s">
        <v>134</v>
      </c>
      <c r="C84" s="35">
        <v>14898</v>
      </c>
      <c r="D84" s="35">
        <v>0</v>
      </c>
      <c r="E84" s="36">
        <v>0</v>
      </c>
      <c r="F84" s="36">
        <v>0</v>
      </c>
      <c r="G84" s="36">
        <v>0</v>
      </c>
      <c r="H84" s="36">
        <v>0</v>
      </c>
      <c r="I84" s="36">
        <v>0</v>
      </c>
      <c r="J84" s="36">
        <v>0</v>
      </c>
      <c r="K84" s="36">
        <v>0</v>
      </c>
      <c r="L84" s="37">
        <v>0</v>
      </c>
      <c r="M84" s="35">
        <v>0</v>
      </c>
      <c r="N84" s="35">
        <v>0</v>
      </c>
      <c r="O84" s="35">
        <v>0</v>
      </c>
      <c r="P84" s="35">
        <v>0</v>
      </c>
      <c r="Q84" s="35">
        <v>0</v>
      </c>
      <c r="R84" s="35">
        <v>0</v>
      </c>
      <c r="S84" s="35">
        <v>0</v>
      </c>
      <c r="T84" s="35">
        <v>0</v>
      </c>
      <c r="U84" s="35">
        <v>0</v>
      </c>
      <c r="V84" s="35">
        <v>0</v>
      </c>
      <c r="W84" s="35">
        <v>0</v>
      </c>
      <c r="X84" s="35">
        <v>0</v>
      </c>
      <c r="Y84" s="35">
        <v>0</v>
      </c>
      <c r="Z84" s="35">
        <v>0</v>
      </c>
      <c r="AA84" s="35">
        <v>0</v>
      </c>
      <c r="AB84" s="35">
        <v>0</v>
      </c>
      <c r="AC84" s="35">
        <v>0</v>
      </c>
      <c r="AD84" s="35">
        <v>0</v>
      </c>
      <c r="AE84" s="35">
        <v>0</v>
      </c>
      <c r="AF84" s="35">
        <v>0</v>
      </c>
      <c r="AG84" s="35">
        <v>0</v>
      </c>
      <c r="AH84" s="35">
        <v>0</v>
      </c>
      <c r="AI84" s="35">
        <v>105</v>
      </c>
      <c r="AJ84" s="35">
        <v>0</v>
      </c>
      <c r="AK84" s="35">
        <v>0</v>
      </c>
      <c r="AL84" s="35">
        <v>0</v>
      </c>
      <c r="AM84" s="35">
        <v>0</v>
      </c>
      <c r="AN84" s="35">
        <v>0</v>
      </c>
      <c r="AO84" s="35">
        <v>0</v>
      </c>
      <c r="AP84" s="35">
        <v>61</v>
      </c>
      <c r="AQ84" s="35">
        <v>0</v>
      </c>
      <c r="AR84" s="35">
        <v>0</v>
      </c>
      <c r="AS84" s="35">
        <v>141</v>
      </c>
      <c r="AT84" s="35">
        <v>0</v>
      </c>
      <c r="AU84" s="35"/>
      <c r="AV84" s="35"/>
      <c r="AW84" s="35">
        <v>0</v>
      </c>
      <c r="AX84" s="73">
        <v>304</v>
      </c>
      <c r="AY84" s="37">
        <v>0</v>
      </c>
      <c r="AZ84" s="38">
        <v>49</v>
      </c>
      <c r="BA84" s="74">
        <v>14555</v>
      </c>
      <c r="BB84" s="37">
        <v>14191</v>
      </c>
      <c r="BC84" s="72">
        <v>0</v>
      </c>
      <c r="BD84" s="36">
        <v>14191</v>
      </c>
      <c r="BE84" s="75">
        <v>0</v>
      </c>
      <c r="BF84" s="75">
        <v>381</v>
      </c>
      <c r="BG84" s="36">
        <v>0</v>
      </c>
      <c r="BH84" s="76">
        <v>0</v>
      </c>
      <c r="BI84" s="54">
        <v>0</v>
      </c>
      <c r="BJ84" s="13"/>
      <c r="BK84" s="72"/>
    </row>
    <row r="85" spans="1:64" x14ac:dyDescent="0.3">
      <c r="A85" s="6" t="s">
        <v>97</v>
      </c>
      <c r="B85" s="10" t="s">
        <v>135</v>
      </c>
      <c r="C85" s="35">
        <v>77657</v>
      </c>
      <c r="D85" s="35">
        <v>0</v>
      </c>
      <c r="E85" s="36">
        <v>0</v>
      </c>
      <c r="F85" s="36">
        <v>0</v>
      </c>
      <c r="G85" s="36">
        <v>0</v>
      </c>
      <c r="H85" s="36">
        <v>0</v>
      </c>
      <c r="I85" s="36">
        <v>0</v>
      </c>
      <c r="J85" s="36">
        <v>0</v>
      </c>
      <c r="K85" s="36">
        <v>0</v>
      </c>
      <c r="L85" s="37">
        <v>0</v>
      </c>
      <c r="M85" s="35">
        <v>0</v>
      </c>
      <c r="N85" s="35">
        <v>0</v>
      </c>
      <c r="O85" s="35">
        <v>0</v>
      </c>
      <c r="P85" s="35">
        <v>24</v>
      </c>
      <c r="Q85" s="35">
        <v>24</v>
      </c>
      <c r="R85" s="35">
        <v>388</v>
      </c>
      <c r="S85" s="35">
        <v>3</v>
      </c>
      <c r="T85" s="35">
        <v>51</v>
      </c>
      <c r="U85" s="35">
        <v>505</v>
      </c>
      <c r="V85" s="35">
        <v>263</v>
      </c>
      <c r="W85" s="35">
        <v>0</v>
      </c>
      <c r="X85" s="35">
        <v>1</v>
      </c>
      <c r="Y85" s="35">
        <v>32</v>
      </c>
      <c r="Z85" s="35">
        <v>7</v>
      </c>
      <c r="AA85" s="35">
        <v>4</v>
      </c>
      <c r="AB85" s="35">
        <v>28</v>
      </c>
      <c r="AC85" s="35">
        <v>12</v>
      </c>
      <c r="AD85" s="35">
        <v>32</v>
      </c>
      <c r="AE85" s="35">
        <v>54</v>
      </c>
      <c r="AF85" s="35">
        <v>13</v>
      </c>
      <c r="AG85" s="35">
        <v>56</v>
      </c>
      <c r="AH85" s="35">
        <v>79</v>
      </c>
      <c r="AI85" s="35">
        <v>959</v>
      </c>
      <c r="AJ85" s="35">
        <v>53</v>
      </c>
      <c r="AK85" s="35">
        <v>854</v>
      </c>
      <c r="AL85" s="35">
        <v>8</v>
      </c>
      <c r="AM85" s="35">
        <v>28</v>
      </c>
      <c r="AN85" s="35">
        <v>50</v>
      </c>
      <c r="AO85" s="35">
        <v>3</v>
      </c>
      <c r="AP85" s="35">
        <v>3</v>
      </c>
      <c r="AQ85" s="35">
        <v>6</v>
      </c>
      <c r="AR85" s="35">
        <v>482</v>
      </c>
      <c r="AS85" s="35">
        <v>1150</v>
      </c>
      <c r="AT85" s="35">
        <v>0</v>
      </c>
      <c r="AU85" s="35"/>
      <c r="AV85" s="35"/>
      <c r="AW85" s="35">
        <v>0</v>
      </c>
      <c r="AX85" s="73">
        <v>4293</v>
      </c>
      <c r="AY85" s="37">
        <v>0</v>
      </c>
      <c r="AZ85" s="38">
        <v>0</v>
      </c>
      <c r="BA85" s="74">
        <v>73343</v>
      </c>
      <c r="BB85" s="37">
        <v>42856</v>
      </c>
      <c r="BC85" s="72">
        <v>0</v>
      </c>
      <c r="BD85" s="36">
        <v>42856</v>
      </c>
      <c r="BE85" s="75">
        <v>0</v>
      </c>
      <c r="BF85" s="75">
        <v>30508</v>
      </c>
      <c r="BG85" s="36">
        <v>0</v>
      </c>
      <c r="BH85" s="76">
        <v>0</v>
      </c>
      <c r="BI85" s="54">
        <v>0</v>
      </c>
      <c r="BJ85" s="13"/>
      <c r="BK85" s="72"/>
    </row>
    <row r="86" spans="1:64" x14ac:dyDescent="0.3">
      <c r="A86" s="6" t="s">
        <v>98</v>
      </c>
      <c r="B86" s="10" t="s">
        <v>136</v>
      </c>
      <c r="C86" s="35">
        <v>5402</v>
      </c>
      <c r="D86" s="35">
        <v>0</v>
      </c>
      <c r="E86" s="36">
        <v>0</v>
      </c>
      <c r="F86" s="36">
        <v>0</v>
      </c>
      <c r="G86" s="36">
        <v>0</v>
      </c>
      <c r="H86" s="36">
        <v>0</v>
      </c>
      <c r="I86" s="36">
        <v>0</v>
      </c>
      <c r="J86" s="36">
        <v>0</v>
      </c>
      <c r="K86" s="36">
        <v>0</v>
      </c>
      <c r="L86" s="37">
        <v>0</v>
      </c>
      <c r="M86" s="35">
        <v>0</v>
      </c>
      <c r="N86" s="35">
        <v>0</v>
      </c>
      <c r="O86" s="35">
        <v>0</v>
      </c>
      <c r="P86" s="35">
        <v>0</v>
      </c>
      <c r="Q86" s="35">
        <v>0</v>
      </c>
      <c r="R86" s="35">
        <v>0</v>
      </c>
      <c r="S86" s="35">
        <v>0</v>
      </c>
      <c r="T86" s="35">
        <v>0</v>
      </c>
      <c r="U86" s="35">
        <v>0</v>
      </c>
      <c r="V86" s="35">
        <v>0</v>
      </c>
      <c r="W86" s="35">
        <v>0</v>
      </c>
      <c r="X86" s="35">
        <v>0</v>
      </c>
      <c r="Y86" s="35">
        <v>0</v>
      </c>
      <c r="Z86" s="35">
        <v>0</v>
      </c>
      <c r="AA86" s="35">
        <v>0</v>
      </c>
      <c r="AB86" s="35">
        <v>0</v>
      </c>
      <c r="AC86" s="35">
        <v>0</v>
      </c>
      <c r="AD86" s="35">
        <v>0</v>
      </c>
      <c r="AE86" s="35">
        <v>0</v>
      </c>
      <c r="AF86" s="35">
        <v>0</v>
      </c>
      <c r="AG86" s="35">
        <v>0</v>
      </c>
      <c r="AH86" s="35">
        <v>0</v>
      </c>
      <c r="AI86" s="35">
        <v>0</v>
      </c>
      <c r="AJ86" s="35">
        <v>0</v>
      </c>
      <c r="AK86" s="35">
        <v>0</v>
      </c>
      <c r="AL86" s="35">
        <v>0</v>
      </c>
      <c r="AM86" s="35">
        <v>0</v>
      </c>
      <c r="AN86" s="35">
        <v>0</v>
      </c>
      <c r="AO86" s="35">
        <v>0</v>
      </c>
      <c r="AP86" s="35">
        <v>0</v>
      </c>
      <c r="AQ86" s="35">
        <v>0</v>
      </c>
      <c r="AR86" s="35">
        <v>0</v>
      </c>
      <c r="AS86" s="35">
        <v>0</v>
      </c>
      <c r="AT86" s="35">
        <v>0</v>
      </c>
      <c r="AU86" s="35"/>
      <c r="AV86" s="35"/>
      <c r="AW86" s="35">
        <v>0</v>
      </c>
      <c r="AX86" s="73">
        <v>0</v>
      </c>
      <c r="AY86" s="37">
        <v>0</v>
      </c>
      <c r="AZ86" s="38">
        <v>0</v>
      </c>
      <c r="BA86" s="74">
        <v>5402</v>
      </c>
      <c r="BB86" s="37">
        <v>5402</v>
      </c>
      <c r="BC86" s="72">
        <v>5402</v>
      </c>
      <c r="BD86" s="36">
        <v>0</v>
      </c>
      <c r="BE86" s="75">
        <v>0</v>
      </c>
      <c r="BF86" s="75">
        <v>0</v>
      </c>
      <c r="BG86" s="36">
        <v>0</v>
      </c>
      <c r="BH86" s="76">
        <v>0</v>
      </c>
      <c r="BI86" s="54">
        <v>0</v>
      </c>
      <c r="BJ86" s="13"/>
      <c r="BK86" s="72"/>
    </row>
    <row r="87" spans="1:64" x14ac:dyDescent="0.3">
      <c r="A87" s="6" t="s">
        <v>99</v>
      </c>
      <c r="B87" s="10" t="s">
        <v>137</v>
      </c>
      <c r="C87" s="35">
        <v>0</v>
      </c>
      <c r="D87" s="35">
        <v>0</v>
      </c>
      <c r="E87" s="36">
        <v>0</v>
      </c>
      <c r="F87" s="36">
        <v>0</v>
      </c>
      <c r="G87" s="36">
        <v>0</v>
      </c>
      <c r="H87" s="36">
        <v>0</v>
      </c>
      <c r="I87" s="36">
        <v>0</v>
      </c>
      <c r="J87" s="36">
        <v>0</v>
      </c>
      <c r="K87" s="36">
        <v>0</v>
      </c>
      <c r="L87" s="37">
        <v>0</v>
      </c>
      <c r="M87" s="35">
        <v>0</v>
      </c>
      <c r="N87" s="35">
        <v>0</v>
      </c>
      <c r="O87" s="35">
        <v>0</v>
      </c>
      <c r="P87" s="35">
        <v>0</v>
      </c>
      <c r="Q87" s="35">
        <v>0</v>
      </c>
      <c r="R87" s="35">
        <v>0</v>
      </c>
      <c r="S87" s="35">
        <v>0</v>
      </c>
      <c r="T87" s="35">
        <v>0</v>
      </c>
      <c r="U87" s="35">
        <v>0</v>
      </c>
      <c r="V87" s="35">
        <v>0</v>
      </c>
      <c r="W87" s="35">
        <v>0</v>
      </c>
      <c r="X87" s="35">
        <v>0</v>
      </c>
      <c r="Y87" s="35">
        <v>0</v>
      </c>
      <c r="Z87" s="35">
        <v>0</v>
      </c>
      <c r="AA87" s="35">
        <v>0</v>
      </c>
      <c r="AB87" s="35">
        <v>0</v>
      </c>
      <c r="AC87" s="35">
        <v>0</v>
      </c>
      <c r="AD87" s="35">
        <v>0</v>
      </c>
      <c r="AE87" s="35">
        <v>0</v>
      </c>
      <c r="AF87" s="35">
        <v>0</v>
      </c>
      <c r="AG87" s="35">
        <v>0</v>
      </c>
      <c r="AH87" s="35">
        <v>0</v>
      </c>
      <c r="AI87" s="35">
        <v>0</v>
      </c>
      <c r="AJ87" s="35">
        <v>0</v>
      </c>
      <c r="AK87" s="35">
        <v>0</v>
      </c>
      <c r="AL87" s="35">
        <v>0</v>
      </c>
      <c r="AM87" s="35">
        <v>0</v>
      </c>
      <c r="AN87" s="35">
        <v>0</v>
      </c>
      <c r="AO87" s="35">
        <v>0</v>
      </c>
      <c r="AP87" s="35">
        <v>0</v>
      </c>
      <c r="AQ87" s="35">
        <v>0</v>
      </c>
      <c r="AR87" s="35">
        <v>0</v>
      </c>
      <c r="AS87" s="35">
        <v>0</v>
      </c>
      <c r="AT87" s="35">
        <v>0</v>
      </c>
      <c r="AU87" s="35"/>
      <c r="AV87" s="35"/>
      <c r="AW87" s="35">
        <v>0</v>
      </c>
      <c r="AX87" s="73">
        <v>0</v>
      </c>
      <c r="AY87" s="37">
        <v>0</v>
      </c>
      <c r="AZ87" s="38">
        <v>0</v>
      </c>
      <c r="BA87" s="74">
        <v>0</v>
      </c>
      <c r="BB87" s="37">
        <v>0</v>
      </c>
      <c r="BC87" s="72">
        <v>0</v>
      </c>
      <c r="BD87" s="36">
        <v>0</v>
      </c>
      <c r="BE87" s="75">
        <v>0</v>
      </c>
      <c r="BF87" s="75">
        <v>0</v>
      </c>
      <c r="BG87" s="36">
        <v>0</v>
      </c>
      <c r="BH87" s="76">
        <v>0</v>
      </c>
      <c r="BI87" s="54">
        <v>0</v>
      </c>
      <c r="BJ87" s="13"/>
      <c r="BK87" s="72"/>
    </row>
    <row r="88" spans="1:64" x14ac:dyDescent="0.3">
      <c r="A88" s="6" t="s">
        <v>100</v>
      </c>
      <c r="B88" s="10" t="s">
        <v>52</v>
      </c>
      <c r="C88" s="35">
        <v>8708</v>
      </c>
      <c r="D88" s="35">
        <v>0</v>
      </c>
      <c r="E88" s="36">
        <v>0</v>
      </c>
      <c r="F88" s="36">
        <v>0</v>
      </c>
      <c r="G88" s="36">
        <v>0</v>
      </c>
      <c r="H88" s="36">
        <v>0</v>
      </c>
      <c r="I88" s="36">
        <v>0</v>
      </c>
      <c r="J88" s="36">
        <v>0</v>
      </c>
      <c r="K88" s="36">
        <v>0</v>
      </c>
      <c r="L88" s="37">
        <v>0</v>
      </c>
      <c r="M88" s="35">
        <v>0</v>
      </c>
      <c r="N88" s="35">
        <v>0</v>
      </c>
      <c r="O88" s="35">
        <v>0</v>
      </c>
      <c r="P88" s="35">
        <v>0</v>
      </c>
      <c r="Q88" s="35">
        <v>0</v>
      </c>
      <c r="R88" s="35">
        <v>0</v>
      </c>
      <c r="S88" s="35">
        <v>0</v>
      </c>
      <c r="T88" s="35">
        <v>0</v>
      </c>
      <c r="U88" s="35">
        <v>0</v>
      </c>
      <c r="V88" s="35">
        <v>0</v>
      </c>
      <c r="W88" s="35">
        <v>0</v>
      </c>
      <c r="X88" s="35">
        <v>0</v>
      </c>
      <c r="Y88" s="35">
        <v>0</v>
      </c>
      <c r="Z88" s="35">
        <v>0</v>
      </c>
      <c r="AA88" s="35">
        <v>0</v>
      </c>
      <c r="AB88" s="35">
        <v>0</v>
      </c>
      <c r="AC88" s="35">
        <v>0</v>
      </c>
      <c r="AD88" s="35">
        <v>0</v>
      </c>
      <c r="AE88" s="35">
        <v>0</v>
      </c>
      <c r="AF88" s="35">
        <v>0</v>
      </c>
      <c r="AG88" s="35">
        <v>0</v>
      </c>
      <c r="AH88" s="35">
        <v>0</v>
      </c>
      <c r="AI88" s="35">
        <v>0</v>
      </c>
      <c r="AJ88" s="35">
        <v>0</v>
      </c>
      <c r="AK88" s="35">
        <v>0</v>
      </c>
      <c r="AL88" s="35">
        <v>0</v>
      </c>
      <c r="AM88" s="35">
        <v>0</v>
      </c>
      <c r="AN88" s="35">
        <v>0</v>
      </c>
      <c r="AO88" s="35">
        <v>0</v>
      </c>
      <c r="AP88" s="35">
        <v>0</v>
      </c>
      <c r="AQ88" s="35">
        <v>0</v>
      </c>
      <c r="AR88" s="35">
        <v>0</v>
      </c>
      <c r="AS88" s="35">
        <v>0</v>
      </c>
      <c r="AT88" s="35">
        <v>0</v>
      </c>
      <c r="AU88" s="35"/>
      <c r="AV88" s="35"/>
      <c r="AW88" s="35">
        <v>0</v>
      </c>
      <c r="AX88" s="73">
        <v>0</v>
      </c>
      <c r="AY88" s="37">
        <v>0</v>
      </c>
      <c r="AZ88" s="38">
        <v>13130</v>
      </c>
      <c r="BA88" s="74">
        <v>-4647</v>
      </c>
      <c r="BB88" s="37">
        <v>-4647</v>
      </c>
      <c r="BC88" s="72">
        <v>0</v>
      </c>
      <c r="BD88" s="36">
        <v>-4647</v>
      </c>
      <c r="BE88" s="75">
        <v>0</v>
      </c>
      <c r="BF88" s="75">
        <v>0</v>
      </c>
      <c r="BG88" s="36">
        <v>0</v>
      </c>
      <c r="BH88" s="76">
        <v>0</v>
      </c>
      <c r="BI88" s="54">
        <v>0</v>
      </c>
      <c r="BJ88" s="13"/>
      <c r="BK88" s="72"/>
    </row>
    <row r="89" spans="1:64" ht="12" thickBot="1" x14ac:dyDescent="0.35">
      <c r="A89" s="6" t="s">
        <v>101</v>
      </c>
      <c r="B89" s="10" t="s">
        <v>138</v>
      </c>
      <c r="C89" s="35">
        <v>0</v>
      </c>
      <c r="D89" s="35">
        <v>0</v>
      </c>
      <c r="E89" s="36">
        <v>0</v>
      </c>
      <c r="F89" s="36">
        <v>0</v>
      </c>
      <c r="G89" s="36">
        <v>0</v>
      </c>
      <c r="H89" s="36">
        <v>0</v>
      </c>
      <c r="I89" s="36">
        <v>0</v>
      </c>
      <c r="J89" s="36">
        <v>0</v>
      </c>
      <c r="K89" s="36">
        <v>0</v>
      </c>
      <c r="L89" s="37">
        <v>0</v>
      </c>
      <c r="M89" s="35">
        <v>0</v>
      </c>
      <c r="N89" s="35">
        <v>0</v>
      </c>
      <c r="O89" s="35">
        <v>0</v>
      </c>
      <c r="P89" s="35">
        <v>0</v>
      </c>
      <c r="Q89" s="35">
        <v>0</v>
      </c>
      <c r="R89" s="35">
        <v>0</v>
      </c>
      <c r="S89" s="35">
        <v>0</v>
      </c>
      <c r="T89" s="35">
        <v>0</v>
      </c>
      <c r="U89" s="35">
        <v>0</v>
      </c>
      <c r="V89" s="35">
        <v>0</v>
      </c>
      <c r="W89" s="35">
        <v>0</v>
      </c>
      <c r="X89" s="35">
        <v>0</v>
      </c>
      <c r="Y89" s="35">
        <v>0</v>
      </c>
      <c r="Z89" s="35">
        <v>0</v>
      </c>
      <c r="AA89" s="35">
        <v>0</v>
      </c>
      <c r="AB89" s="35">
        <v>0</v>
      </c>
      <c r="AC89" s="35">
        <v>0</v>
      </c>
      <c r="AD89" s="35">
        <v>0</v>
      </c>
      <c r="AE89" s="35">
        <v>0</v>
      </c>
      <c r="AF89" s="35">
        <v>0</v>
      </c>
      <c r="AG89" s="35">
        <v>0</v>
      </c>
      <c r="AH89" s="35">
        <v>0</v>
      </c>
      <c r="AI89" s="35">
        <v>0</v>
      </c>
      <c r="AJ89" s="35">
        <v>0</v>
      </c>
      <c r="AK89" s="35">
        <v>0</v>
      </c>
      <c r="AL89" s="35">
        <v>0</v>
      </c>
      <c r="AM89" s="35">
        <v>0</v>
      </c>
      <c r="AN89" s="35">
        <v>0</v>
      </c>
      <c r="AO89" s="35">
        <v>0</v>
      </c>
      <c r="AP89" s="35">
        <v>0</v>
      </c>
      <c r="AQ89" s="35">
        <v>0</v>
      </c>
      <c r="AR89" s="35">
        <v>0</v>
      </c>
      <c r="AS89" s="35">
        <v>0</v>
      </c>
      <c r="AT89" s="35">
        <v>0</v>
      </c>
      <c r="AU89" s="35"/>
      <c r="AV89" s="35"/>
      <c r="AW89" s="35">
        <v>0</v>
      </c>
      <c r="AX89" s="73">
        <v>0</v>
      </c>
      <c r="AY89" s="37">
        <v>0</v>
      </c>
      <c r="AZ89" s="38">
        <v>0</v>
      </c>
      <c r="BA89" s="74">
        <v>0</v>
      </c>
      <c r="BB89" s="37">
        <v>0</v>
      </c>
      <c r="BC89" s="72">
        <v>0</v>
      </c>
      <c r="BD89" s="36">
        <v>0</v>
      </c>
      <c r="BE89" s="75">
        <v>0</v>
      </c>
      <c r="BF89" s="75">
        <v>0</v>
      </c>
      <c r="BG89" s="36">
        <v>0</v>
      </c>
      <c r="BH89" s="76">
        <v>0</v>
      </c>
      <c r="BI89" s="54">
        <v>0</v>
      </c>
      <c r="BJ89" s="13"/>
      <c r="BK89" s="72"/>
    </row>
    <row r="90" spans="1:64" ht="12.5" thickTop="1" thickBot="1" x14ac:dyDescent="0.35">
      <c r="B90" s="77" t="s">
        <v>157</v>
      </c>
      <c r="C90" s="41">
        <v>5128328</v>
      </c>
      <c r="D90" s="41">
        <v>0</v>
      </c>
      <c r="E90" s="41">
        <v>0</v>
      </c>
      <c r="F90" s="41">
        <v>0</v>
      </c>
      <c r="G90" s="41">
        <v>0</v>
      </c>
      <c r="H90" s="41">
        <v>0</v>
      </c>
      <c r="I90" s="41">
        <v>0</v>
      </c>
      <c r="J90" s="41">
        <v>0</v>
      </c>
      <c r="K90" s="42">
        <v>0</v>
      </c>
      <c r="L90" s="43">
        <v>113282</v>
      </c>
      <c r="M90" s="43">
        <v>32982</v>
      </c>
      <c r="N90" s="43">
        <v>5908</v>
      </c>
      <c r="O90" s="43">
        <v>2513</v>
      </c>
      <c r="P90" s="43">
        <v>23965</v>
      </c>
      <c r="Q90" s="43">
        <v>212194</v>
      </c>
      <c r="R90" s="43">
        <v>49241</v>
      </c>
      <c r="S90" s="43">
        <v>15</v>
      </c>
      <c r="T90" s="43">
        <v>48400</v>
      </c>
      <c r="U90" s="43">
        <v>84825</v>
      </c>
      <c r="V90" s="43">
        <v>19083</v>
      </c>
      <c r="W90" s="43">
        <v>748</v>
      </c>
      <c r="X90" s="43">
        <v>23622</v>
      </c>
      <c r="Y90" s="43">
        <v>100311</v>
      </c>
      <c r="Z90" s="43">
        <v>48278</v>
      </c>
      <c r="AA90" s="43">
        <v>4234</v>
      </c>
      <c r="AB90" s="43">
        <v>21685</v>
      </c>
      <c r="AC90" s="43">
        <v>20344</v>
      </c>
      <c r="AD90" s="43">
        <v>56358</v>
      </c>
      <c r="AE90" s="43">
        <v>18778</v>
      </c>
      <c r="AF90" s="43">
        <v>144327</v>
      </c>
      <c r="AG90" s="43">
        <v>107621</v>
      </c>
      <c r="AH90" s="43">
        <v>190535</v>
      </c>
      <c r="AI90" s="43">
        <v>257458</v>
      </c>
      <c r="AJ90" s="43">
        <v>95711</v>
      </c>
      <c r="AK90" s="43">
        <v>31601</v>
      </c>
      <c r="AL90" s="43">
        <v>11320</v>
      </c>
      <c r="AM90" s="43">
        <v>227929</v>
      </c>
      <c r="AN90" s="43">
        <v>37306</v>
      </c>
      <c r="AO90" s="43">
        <v>24369</v>
      </c>
      <c r="AP90" s="43">
        <v>56853</v>
      </c>
      <c r="AQ90" s="43">
        <v>56468</v>
      </c>
      <c r="AR90" s="43">
        <v>8661</v>
      </c>
      <c r="AS90" s="43">
        <v>36728</v>
      </c>
      <c r="AT90" s="43">
        <v>0</v>
      </c>
      <c r="AU90" s="43"/>
      <c r="AV90" s="43"/>
      <c r="AW90" s="43">
        <v>0</v>
      </c>
      <c r="AX90" s="43">
        <v>2165023</v>
      </c>
      <c r="AY90" s="77">
        <v>0</v>
      </c>
      <c r="AZ90" s="78">
        <v>525998</v>
      </c>
      <c r="BA90" s="78">
        <v>2055637</v>
      </c>
      <c r="BB90" s="43">
        <v>1803450</v>
      </c>
      <c r="BC90" s="43">
        <v>255527</v>
      </c>
      <c r="BD90" s="79">
        <v>1548081</v>
      </c>
      <c r="BE90" s="79">
        <v>217057</v>
      </c>
      <c r="BF90" s="79">
        <v>40680</v>
      </c>
      <c r="BG90" s="43">
        <v>339535</v>
      </c>
      <c r="BH90" s="43">
        <v>20714</v>
      </c>
      <c r="BI90" s="80">
        <v>0</v>
      </c>
      <c r="BJ90" s="13"/>
      <c r="BK90" s="72"/>
    </row>
    <row r="91" spans="1:64" ht="12" thickTop="1" x14ac:dyDescent="0.3">
      <c r="B91" s="81" t="s">
        <v>158</v>
      </c>
      <c r="C91" s="82">
        <v>0</v>
      </c>
      <c r="D91" s="83">
        <v>0</v>
      </c>
      <c r="E91" s="83">
        <v>0</v>
      </c>
      <c r="F91" s="83">
        <v>92529</v>
      </c>
      <c r="G91" s="83">
        <v>-2149</v>
      </c>
      <c r="H91" s="83">
        <v>22583</v>
      </c>
      <c r="I91" s="83">
        <v>445</v>
      </c>
      <c r="J91" s="83">
        <v>47580</v>
      </c>
      <c r="K91" s="83">
        <v>0</v>
      </c>
      <c r="L91" s="82">
        <v>351712</v>
      </c>
      <c r="M91" s="84">
        <v>111565</v>
      </c>
      <c r="N91" s="84">
        <v>31206</v>
      </c>
      <c r="O91" s="84">
        <v>20177</v>
      </c>
      <c r="P91" s="84">
        <v>15874</v>
      </c>
      <c r="Q91" s="84">
        <v>122956</v>
      </c>
      <c r="R91" s="84">
        <v>49257</v>
      </c>
      <c r="S91" s="84">
        <v>65</v>
      </c>
      <c r="T91" s="84">
        <v>31001</v>
      </c>
      <c r="U91" s="84">
        <v>12486</v>
      </c>
      <c r="V91" s="84">
        <v>25242</v>
      </c>
      <c r="W91" s="84">
        <v>9052</v>
      </c>
      <c r="X91" s="84">
        <v>2104</v>
      </c>
      <c r="Y91" s="84">
        <v>36999</v>
      </c>
      <c r="Z91" s="84">
        <v>193</v>
      </c>
      <c r="AA91" s="84">
        <v>9383</v>
      </c>
      <c r="AB91" s="84">
        <v>22756</v>
      </c>
      <c r="AC91" s="84">
        <v>38278</v>
      </c>
      <c r="AD91" s="84">
        <v>44913</v>
      </c>
      <c r="AE91" s="84">
        <v>45348</v>
      </c>
      <c r="AF91" s="84">
        <v>79140</v>
      </c>
      <c r="AG91" s="84">
        <v>189246</v>
      </c>
      <c r="AH91" s="84">
        <v>119147</v>
      </c>
      <c r="AI91" s="84">
        <v>85993</v>
      </c>
      <c r="AJ91" s="84">
        <v>128704</v>
      </c>
      <c r="AK91" s="84">
        <v>18390</v>
      </c>
      <c r="AL91" s="84">
        <v>163564</v>
      </c>
      <c r="AM91" s="84">
        <v>72225</v>
      </c>
      <c r="AN91" s="84">
        <v>65505</v>
      </c>
      <c r="AO91" s="84">
        <v>57593</v>
      </c>
      <c r="AP91" s="84">
        <v>132410</v>
      </c>
      <c r="AQ91" s="84">
        <v>26607</v>
      </c>
      <c r="AR91" s="84">
        <v>5955</v>
      </c>
      <c r="AS91" s="84">
        <v>37981</v>
      </c>
      <c r="AT91" s="84">
        <v>5402</v>
      </c>
      <c r="AU91" s="84"/>
      <c r="AV91" s="84"/>
      <c r="AW91" s="84">
        <v>0</v>
      </c>
      <c r="AX91" s="85">
        <v>2040940</v>
      </c>
      <c r="AY91" s="85">
        <v>2209213</v>
      </c>
      <c r="BJ91" s="13"/>
      <c r="BK91" s="72"/>
    </row>
    <row r="92" spans="1:64" ht="12" thickBot="1" x14ac:dyDescent="0.35">
      <c r="B92" s="81" t="s">
        <v>159</v>
      </c>
      <c r="C92" s="37">
        <v>0</v>
      </c>
      <c r="D92" s="36">
        <v>0</v>
      </c>
      <c r="E92" s="36">
        <v>0</v>
      </c>
      <c r="F92" s="36">
        <v>0</v>
      </c>
      <c r="G92" s="36">
        <v>0</v>
      </c>
      <c r="H92" s="36">
        <v>0</v>
      </c>
      <c r="I92" s="36">
        <v>0</v>
      </c>
      <c r="J92" s="36">
        <v>0</v>
      </c>
      <c r="K92" s="36">
        <v>0</v>
      </c>
      <c r="L92" s="37">
        <v>0</v>
      </c>
      <c r="M92" s="35">
        <v>0</v>
      </c>
      <c r="N92" s="35">
        <v>0</v>
      </c>
      <c r="O92" s="35">
        <v>0</v>
      </c>
      <c r="P92" s="35">
        <v>0</v>
      </c>
      <c r="Q92" s="35">
        <v>0</v>
      </c>
      <c r="R92" s="35">
        <v>0</v>
      </c>
      <c r="S92" s="35">
        <v>0</v>
      </c>
      <c r="T92" s="35">
        <v>0</v>
      </c>
      <c r="U92" s="35">
        <v>0</v>
      </c>
      <c r="V92" s="35">
        <v>0</v>
      </c>
      <c r="W92" s="35">
        <v>0</v>
      </c>
      <c r="X92" s="35">
        <v>0</v>
      </c>
      <c r="Y92" s="35">
        <v>0</v>
      </c>
      <c r="Z92" s="35">
        <v>0</v>
      </c>
      <c r="AA92" s="35">
        <v>0</v>
      </c>
      <c r="AB92" s="35">
        <v>0</v>
      </c>
      <c r="AC92" s="35">
        <v>0</v>
      </c>
      <c r="AD92" s="35">
        <v>0</v>
      </c>
      <c r="AE92" s="35">
        <v>0</v>
      </c>
      <c r="AF92" s="35">
        <v>0</v>
      </c>
      <c r="AG92" s="35">
        <v>0</v>
      </c>
      <c r="AH92" s="35">
        <v>0</v>
      </c>
      <c r="AI92" s="35">
        <v>0</v>
      </c>
      <c r="AJ92" s="35">
        <v>0</v>
      </c>
      <c r="AK92" s="35">
        <v>0</v>
      </c>
      <c r="AL92" s="35">
        <v>0</v>
      </c>
      <c r="AM92" s="35">
        <v>0</v>
      </c>
      <c r="AN92" s="35">
        <v>0</v>
      </c>
      <c r="AO92" s="35">
        <v>0</v>
      </c>
      <c r="AP92" s="35">
        <v>0</v>
      </c>
      <c r="AQ92" s="35">
        <v>0</v>
      </c>
      <c r="AR92" s="35">
        <v>0</v>
      </c>
      <c r="AS92" s="35">
        <v>0</v>
      </c>
      <c r="AT92" s="35">
        <v>0</v>
      </c>
      <c r="AU92" s="35"/>
      <c r="AV92" s="35"/>
      <c r="AW92" s="35">
        <v>0</v>
      </c>
      <c r="AX92" s="38">
        <v>0</v>
      </c>
      <c r="AY92" s="38">
        <v>0</v>
      </c>
      <c r="BJ92" s="13"/>
      <c r="BK92" s="13"/>
    </row>
    <row r="93" spans="1:64" ht="12" thickTop="1" x14ac:dyDescent="0.3">
      <c r="B93" s="81" t="s">
        <v>160</v>
      </c>
      <c r="C93" s="37">
        <v>0</v>
      </c>
      <c r="D93" s="36">
        <v>0</v>
      </c>
      <c r="E93" s="36">
        <v>0</v>
      </c>
      <c r="F93" s="36">
        <v>0</v>
      </c>
      <c r="G93" s="36">
        <v>0</v>
      </c>
      <c r="H93" s="36">
        <v>0</v>
      </c>
      <c r="I93" s="36">
        <v>0</v>
      </c>
      <c r="J93" s="36">
        <v>0</v>
      </c>
      <c r="K93" s="36">
        <v>0</v>
      </c>
      <c r="L93" s="37">
        <v>0</v>
      </c>
      <c r="M93" s="35">
        <v>0</v>
      </c>
      <c r="N93" s="35">
        <v>0</v>
      </c>
      <c r="O93" s="35">
        <v>0</v>
      </c>
      <c r="P93" s="35">
        <v>0</v>
      </c>
      <c r="Q93" s="35">
        <v>0</v>
      </c>
      <c r="R93" s="35">
        <v>0</v>
      </c>
      <c r="S93" s="35">
        <v>0</v>
      </c>
      <c r="T93" s="35">
        <v>0</v>
      </c>
      <c r="U93" s="35">
        <v>0</v>
      </c>
      <c r="V93" s="35">
        <v>0</v>
      </c>
      <c r="W93" s="35">
        <v>0</v>
      </c>
      <c r="X93" s="35">
        <v>0</v>
      </c>
      <c r="Y93" s="35">
        <v>0</v>
      </c>
      <c r="Z93" s="35">
        <v>0</v>
      </c>
      <c r="AA93" s="35">
        <v>0</v>
      </c>
      <c r="AB93" s="35">
        <v>0</v>
      </c>
      <c r="AC93" s="35">
        <v>0</v>
      </c>
      <c r="AD93" s="35">
        <v>0</v>
      </c>
      <c r="AE93" s="35">
        <v>0</v>
      </c>
      <c r="AF93" s="35">
        <v>0</v>
      </c>
      <c r="AG93" s="35">
        <v>0</v>
      </c>
      <c r="AH93" s="35">
        <v>0</v>
      </c>
      <c r="AI93" s="35">
        <v>0</v>
      </c>
      <c r="AJ93" s="35">
        <v>0</v>
      </c>
      <c r="AK93" s="35">
        <v>0</v>
      </c>
      <c r="AL93" s="35">
        <v>0</v>
      </c>
      <c r="AM93" s="35">
        <v>0</v>
      </c>
      <c r="AN93" s="35">
        <v>0</v>
      </c>
      <c r="AO93" s="35">
        <v>0</v>
      </c>
      <c r="AP93" s="35">
        <v>0</v>
      </c>
      <c r="AQ93" s="35">
        <v>0</v>
      </c>
      <c r="AR93" s="35">
        <v>0</v>
      </c>
      <c r="AS93" s="35">
        <v>0</v>
      </c>
      <c r="AT93" s="35">
        <v>0</v>
      </c>
      <c r="AU93" s="35"/>
      <c r="AV93" s="35"/>
      <c r="AW93" s="35">
        <v>0</v>
      </c>
      <c r="AX93" s="38">
        <v>0</v>
      </c>
      <c r="AY93" s="38">
        <v>0</v>
      </c>
      <c r="BA93" s="86" t="s">
        <v>161</v>
      </c>
      <c r="BB93" s="87"/>
      <c r="BC93" s="87"/>
      <c r="BD93" s="87"/>
      <c r="BE93" s="88">
        <v>2040940</v>
      </c>
      <c r="BG93" s="86" t="s">
        <v>162</v>
      </c>
      <c r="BH93" s="87"/>
      <c r="BI93" s="87"/>
      <c r="BJ93" s="87"/>
      <c r="BK93" s="88">
        <v>2055637</v>
      </c>
      <c r="BL93" s="72"/>
    </row>
    <row r="94" spans="1:64" x14ac:dyDescent="0.3">
      <c r="B94" s="81" t="s">
        <v>163</v>
      </c>
      <c r="C94" s="37">
        <v>0</v>
      </c>
      <c r="D94" s="36">
        <v>0</v>
      </c>
      <c r="E94" s="36">
        <v>0</v>
      </c>
      <c r="F94" s="36">
        <v>0</v>
      </c>
      <c r="G94" s="36">
        <v>0</v>
      </c>
      <c r="H94" s="36">
        <v>0</v>
      </c>
      <c r="I94" s="36">
        <v>0</v>
      </c>
      <c r="J94" s="36">
        <v>0</v>
      </c>
      <c r="K94" s="36">
        <v>0</v>
      </c>
      <c r="L94" s="37">
        <v>0</v>
      </c>
      <c r="M94" s="35">
        <v>0</v>
      </c>
      <c r="N94" s="35">
        <v>0</v>
      </c>
      <c r="O94" s="35">
        <v>0</v>
      </c>
      <c r="P94" s="35">
        <v>0</v>
      </c>
      <c r="Q94" s="35">
        <v>0</v>
      </c>
      <c r="R94" s="35">
        <v>0</v>
      </c>
      <c r="S94" s="35">
        <v>0</v>
      </c>
      <c r="T94" s="35">
        <v>0</v>
      </c>
      <c r="U94" s="35">
        <v>0</v>
      </c>
      <c r="V94" s="35">
        <v>0</v>
      </c>
      <c r="W94" s="35">
        <v>0</v>
      </c>
      <c r="X94" s="35">
        <v>0</v>
      </c>
      <c r="Y94" s="35">
        <v>0</v>
      </c>
      <c r="Z94" s="35">
        <v>0</v>
      </c>
      <c r="AA94" s="35">
        <v>0</v>
      </c>
      <c r="AB94" s="35">
        <v>0</v>
      </c>
      <c r="AC94" s="35">
        <v>0</v>
      </c>
      <c r="AD94" s="35">
        <v>0</v>
      </c>
      <c r="AE94" s="35">
        <v>0</v>
      </c>
      <c r="AF94" s="35">
        <v>0</v>
      </c>
      <c r="AG94" s="35">
        <v>0</v>
      </c>
      <c r="AH94" s="35">
        <v>0</v>
      </c>
      <c r="AI94" s="35">
        <v>0</v>
      </c>
      <c r="AJ94" s="35">
        <v>0</v>
      </c>
      <c r="AK94" s="35">
        <v>0</v>
      </c>
      <c r="AL94" s="35">
        <v>0</v>
      </c>
      <c r="AM94" s="35">
        <v>0</v>
      </c>
      <c r="AN94" s="35">
        <v>0</v>
      </c>
      <c r="AO94" s="35">
        <v>0</v>
      </c>
      <c r="AP94" s="35">
        <v>0</v>
      </c>
      <c r="AQ94" s="35">
        <v>0</v>
      </c>
      <c r="AR94" s="35">
        <v>0</v>
      </c>
      <c r="AS94" s="35">
        <v>0</v>
      </c>
      <c r="AT94" s="35">
        <v>0</v>
      </c>
      <c r="AU94" s="35"/>
      <c r="AV94" s="35"/>
      <c r="AW94" s="35">
        <v>0</v>
      </c>
      <c r="AX94" s="38">
        <v>0</v>
      </c>
      <c r="AY94" s="38">
        <v>0</v>
      </c>
      <c r="BA94" s="89" t="s">
        <v>164</v>
      </c>
      <c r="BE94" s="74">
        <v>47580</v>
      </c>
      <c r="BG94" s="89" t="s">
        <v>165</v>
      </c>
      <c r="BJ94" s="13"/>
      <c r="BK94" s="74">
        <v>339535</v>
      </c>
      <c r="BL94" s="72"/>
    </row>
    <row r="95" spans="1:64" s="45" customFormat="1" ht="11.25" customHeight="1" x14ac:dyDescent="0.3">
      <c r="B95" s="81" t="s">
        <v>166</v>
      </c>
      <c r="C95" s="90">
        <v>0</v>
      </c>
      <c r="D95" s="91">
        <v>0</v>
      </c>
      <c r="E95" s="91">
        <v>0</v>
      </c>
      <c r="F95" s="91">
        <v>0</v>
      </c>
      <c r="G95" s="91">
        <v>0</v>
      </c>
      <c r="H95" s="91">
        <v>0</v>
      </c>
      <c r="I95" s="91">
        <v>0</v>
      </c>
      <c r="J95" s="91">
        <v>0</v>
      </c>
      <c r="K95" s="91">
        <v>0</v>
      </c>
      <c r="L95" s="37">
        <v>0</v>
      </c>
      <c r="M95" s="92">
        <v>0</v>
      </c>
      <c r="N95" s="92">
        <v>0</v>
      </c>
      <c r="O95" s="92">
        <v>0</v>
      </c>
      <c r="P95" s="92">
        <v>0</v>
      </c>
      <c r="Q95" s="92">
        <v>0</v>
      </c>
      <c r="R95" s="92">
        <v>0</v>
      </c>
      <c r="S95" s="92">
        <v>0</v>
      </c>
      <c r="T95" s="92">
        <v>0</v>
      </c>
      <c r="U95" s="92">
        <v>0</v>
      </c>
      <c r="V95" s="92">
        <v>0</v>
      </c>
      <c r="W95" s="92">
        <v>0</v>
      </c>
      <c r="X95" s="92">
        <v>0</v>
      </c>
      <c r="Y95" s="92">
        <v>0</v>
      </c>
      <c r="Z95" s="92">
        <v>0</v>
      </c>
      <c r="AA95" s="92">
        <v>0</v>
      </c>
      <c r="AB95" s="92">
        <v>0</v>
      </c>
      <c r="AC95" s="92">
        <v>0</v>
      </c>
      <c r="AD95" s="92">
        <v>0</v>
      </c>
      <c r="AE95" s="92">
        <v>0</v>
      </c>
      <c r="AF95" s="92">
        <v>0</v>
      </c>
      <c r="AG95" s="92">
        <v>0</v>
      </c>
      <c r="AH95" s="92">
        <v>0</v>
      </c>
      <c r="AI95" s="92">
        <v>0</v>
      </c>
      <c r="AJ95" s="92">
        <v>0</v>
      </c>
      <c r="AK95" s="92">
        <v>0</v>
      </c>
      <c r="AL95" s="92">
        <v>0</v>
      </c>
      <c r="AM95" s="92">
        <v>0</v>
      </c>
      <c r="AN95" s="92">
        <v>0</v>
      </c>
      <c r="AO95" s="92">
        <v>0</v>
      </c>
      <c r="AP95" s="92">
        <v>0</v>
      </c>
      <c r="AQ95" s="92">
        <v>0</v>
      </c>
      <c r="AR95" s="92">
        <v>0</v>
      </c>
      <c r="AS95" s="92">
        <v>0</v>
      </c>
      <c r="AT95" s="92">
        <v>0</v>
      </c>
      <c r="AU95" s="92"/>
      <c r="AV95" s="92"/>
      <c r="AW95" s="92">
        <v>0</v>
      </c>
      <c r="AX95" s="38">
        <v>0</v>
      </c>
      <c r="AY95" s="38">
        <v>0</v>
      </c>
      <c r="AZ95" s="13"/>
      <c r="BA95" s="89" t="s">
        <v>167</v>
      </c>
      <c r="BE95" s="93">
        <v>445</v>
      </c>
      <c r="BG95" s="89" t="s">
        <v>168</v>
      </c>
      <c r="BH95" s="13"/>
      <c r="BI95" s="13"/>
      <c r="BJ95" s="13"/>
      <c r="BK95" s="74">
        <v>20714</v>
      </c>
      <c r="BL95" s="72"/>
    </row>
    <row r="96" spans="1:64" x14ac:dyDescent="0.3">
      <c r="B96" s="81" t="s">
        <v>169</v>
      </c>
      <c r="C96" s="37">
        <v>0</v>
      </c>
      <c r="D96" s="36">
        <v>0</v>
      </c>
      <c r="E96" s="36">
        <v>0</v>
      </c>
      <c r="F96" s="36">
        <v>0</v>
      </c>
      <c r="G96" s="36">
        <v>0</v>
      </c>
      <c r="H96" s="36">
        <v>0</v>
      </c>
      <c r="I96" s="36">
        <v>0</v>
      </c>
      <c r="J96" s="36">
        <v>0</v>
      </c>
      <c r="K96" s="36">
        <v>0</v>
      </c>
      <c r="L96" s="37">
        <v>0</v>
      </c>
      <c r="M96" s="35">
        <v>0</v>
      </c>
      <c r="N96" s="35">
        <v>0</v>
      </c>
      <c r="O96" s="35">
        <v>0</v>
      </c>
      <c r="P96" s="35">
        <v>0</v>
      </c>
      <c r="Q96" s="35">
        <v>0</v>
      </c>
      <c r="R96" s="35">
        <v>0</v>
      </c>
      <c r="S96" s="35">
        <v>0</v>
      </c>
      <c r="T96" s="35">
        <v>0</v>
      </c>
      <c r="U96" s="35">
        <v>0</v>
      </c>
      <c r="V96" s="35">
        <v>0</v>
      </c>
      <c r="W96" s="35">
        <v>0</v>
      </c>
      <c r="X96" s="35">
        <v>0</v>
      </c>
      <c r="Y96" s="35">
        <v>0</v>
      </c>
      <c r="Z96" s="35">
        <v>0</v>
      </c>
      <c r="AA96" s="35">
        <v>0</v>
      </c>
      <c r="AB96" s="35">
        <v>0</v>
      </c>
      <c r="AC96" s="35">
        <v>0</v>
      </c>
      <c r="AD96" s="35">
        <v>0</v>
      </c>
      <c r="AE96" s="35">
        <v>0</v>
      </c>
      <c r="AF96" s="35">
        <v>0</v>
      </c>
      <c r="AG96" s="35">
        <v>0</v>
      </c>
      <c r="AH96" s="35">
        <v>0</v>
      </c>
      <c r="AI96" s="35">
        <v>0</v>
      </c>
      <c r="AJ96" s="35">
        <v>0</v>
      </c>
      <c r="AK96" s="35">
        <v>0</v>
      </c>
      <c r="AL96" s="35">
        <v>0</v>
      </c>
      <c r="AM96" s="35">
        <v>0</v>
      </c>
      <c r="AN96" s="35">
        <v>0</v>
      </c>
      <c r="AO96" s="35">
        <v>0</v>
      </c>
      <c r="AP96" s="35">
        <v>0</v>
      </c>
      <c r="AQ96" s="35">
        <v>0</v>
      </c>
      <c r="AR96" s="35">
        <v>0</v>
      </c>
      <c r="AS96" s="35">
        <v>0</v>
      </c>
      <c r="AT96" s="35">
        <v>0</v>
      </c>
      <c r="AU96" s="35"/>
      <c r="AV96" s="35"/>
      <c r="AW96" s="35">
        <v>0</v>
      </c>
      <c r="AX96" s="38">
        <v>0</v>
      </c>
      <c r="AY96" s="38">
        <v>0</v>
      </c>
      <c r="BA96" s="89" t="s">
        <v>170</v>
      </c>
      <c r="BE96" s="74">
        <v>113944</v>
      </c>
      <c r="BG96" s="89" t="s">
        <v>171</v>
      </c>
      <c r="BJ96" s="13"/>
      <c r="BK96" s="74">
        <v>0</v>
      </c>
      <c r="BL96" s="72"/>
    </row>
    <row r="97" spans="2:64" x14ac:dyDescent="0.3">
      <c r="B97" s="81" t="s">
        <v>172</v>
      </c>
      <c r="C97" s="37">
        <v>0</v>
      </c>
      <c r="D97" s="36">
        <v>0</v>
      </c>
      <c r="E97" s="36">
        <v>0</v>
      </c>
      <c r="F97" s="36">
        <v>0</v>
      </c>
      <c r="G97" s="36">
        <v>0</v>
      </c>
      <c r="H97" s="36">
        <v>0</v>
      </c>
      <c r="I97" s="36">
        <v>0</v>
      </c>
      <c r="J97" s="36">
        <v>0</v>
      </c>
      <c r="K97" s="36">
        <v>0</v>
      </c>
      <c r="L97" s="37">
        <v>0</v>
      </c>
      <c r="M97" s="35">
        <v>0</v>
      </c>
      <c r="N97" s="35">
        <v>0</v>
      </c>
      <c r="O97" s="35">
        <v>0</v>
      </c>
      <c r="P97" s="35">
        <v>0</v>
      </c>
      <c r="Q97" s="35">
        <v>0</v>
      </c>
      <c r="R97" s="35">
        <v>0</v>
      </c>
      <c r="S97" s="35">
        <v>0</v>
      </c>
      <c r="T97" s="35">
        <v>0</v>
      </c>
      <c r="U97" s="35">
        <v>0</v>
      </c>
      <c r="V97" s="35">
        <v>0</v>
      </c>
      <c r="W97" s="35">
        <v>0</v>
      </c>
      <c r="X97" s="35">
        <v>0</v>
      </c>
      <c r="Y97" s="35">
        <v>0</v>
      </c>
      <c r="Z97" s="35">
        <v>0</v>
      </c>
      <c r="AA97" s="35">
        <v>0</v>
      </c>
      <c r="AB97" s="35">
        <v>0</v>
      </c>
      <c r="AC97" s="35">
        <v>0</v>
      </c>
      <c r="AD97" s="35">
        <v>0</v>
      </c>
      <c r="AE97" s="35">
        <v>0</v>
      </c>
      <c r="AF97" s="35">
        <v>0</v>
      </c>
      <c r="AG97" s="35">
        <v>0</v>
      </c>
      <c r="AH97" s="35">
        <v>0</v>
      </c>
      <c r="AI97" s="35">
        <v>0</v>
      </c>
      <c r="AJ97" s="35">
        <v>0</v>
      </c>
      <c r="AK97" s="35">
        <v>0</v>
      </c>
      <c r="AL97" s="35">
        <v>0</v>
      </c>
      <c r="AM97" s="35">
        <v>0</v>
      </c>
      <c r="AN97" s="35">
        <v>0</v>
      </c>
      <c r="AO97" s="35">
        <v>0</v>
      </c>
      <c r="AP97" s="35">
        <v>0</v>
      </c>
      <c r="AQ97" s="35">
        <v>0</v>
      </c>
      <c r="AR97" s="35">
        <v>0</v>
      </c>
      <c r="AS97" s="35">
        <v>0</v>
      </c>
      <c r="AT97" s="35">
        <v>0</v>
      </c>
      <c r="AU97" s="35"/>
      <c r="AV97" s="35"/>
      <c r="AW97" s="35">
        <v>0</v>
      </c>
      <c r="AX97" s="38">
        <v>0</v>
      </c>
      <c r="AY97" s="38">
        <v>0</v>
      </c>
      <c r="BA97" s="89" t="s">
        <v>173</v>
      </c>
      <c r="BE97" s="74">
        <v>-2149</v>
      </c>
      <c r="BG97" s="89" t="s">
        <v>174</v>
      </c>
      <c r="BJ97" s="13"/>
      <c r="BK97" s="74">
        <v>525998</v>
      </c>
      <c r="BL97" s="72"/>
    </row>
    <row r="98" spans="2:64" ht="12" thickBot="1" x14ac:dyDescent="0.35">
      <c r="B98" s="81" t="s">
        <v>175</v>
      </c>
      <c r="C98" s="94">
        <v>0</v>
      </c>
      <c r="D98" s="95">
        <v>0</v>
      </c>
      <c r="E98" s="95">
        <v>0</v>
      </c>
      <c r="F98" s="95">
        <v>0</v>
      </c>
      <c r="G98" s="95">
        <v>0</v>
      </c>
      <c r="H98" s="95">
        <v>0</v>
      </c>
      <c r="I98" s="95">
        <v>0</v>
      </c>
      <c r="J98" s="95">
        <v>0</v>
      </c>
      <c r="K98" s="95">
        <v>0</v>
      </c>
      <c r="L98" s="96">
        <v>331743</v>
      </c>
      <c r="M98" s="97">
        <v>92479</v>
      </c>
      <c r="N98" s="97">
        <v>31206</v>
      </c>
      <c r="O98" s="97">
        <v>20177</v>
      </c>
      <c r="P98" s="97">
        <v>8306</v>
      </c>
      <c r="Q98" s="97">
        <v>195309</v>
      </c>
      <c r="R98" s="97">
        <v>49257</v>
      </c>
      <c r="S98" s="97">
        <v>65</v>
      </c>
      <c r="T98" s="97">
        <v>31001</v>
      </c>
      <c r="U98" s="97">
        <v>12486</v>
      </c>
      <c r="V98" s="97">
        <v>25242</v>
      </c>
      <c r="W98" s="97">
        <v>9052</v>
      </c>
      <c r="X98" s="97">
        <v>2104</v>
      </c>
      <c r="Y98" s="97">
        <v>81851</v>
      </c>
      <c r="Z98" s="97">
        <v>193</v>
      </c>
      <c r="AA98" s="97">
        <v>9383</v>
      </c>
      <c r="AB98" s="97">
        <v>18990</v>
      </c>
      <c r="AC98" s="97">
        <v>38278</v>
      </c>
      <c r="AD98" s="97">
        <v>44913</v>
      </c>
      <c r="AE98" s="97">
        <v>45348</v>
      </c>
      <c r="AF98" s="97">
        <v>416152</v>
      </c>
      <c r="AG98" s="97">
        <v>171091</v>
      </c>
      <c r="AH98" s="97">
        <v>115738</v>
      </c>
      <c r="AI98" s="97">
        <v>79740</v>
      </c>
      <c r="AJ98" s="97">
        <v>126571</v>
      </c>
      <c r="AK98" s="97">
        <v>18390</v>
      </c>
      <c r="AL98" s="97">
        <v>163564</v>
      </c>
      <c r="AM98" s="97">
        <v>75919</v>
      </c>
      <c r="AN98" s="97">
        <v>65505</v>
      </c>
      <c r="AO98" s="97">
        <v>57593</v>
      </c>
      <c r="AP98" s="97">
        <v>132410</v>
      </c>
      <c r="AQ98" s="97">
        <v>26607</v>
      </c>
      <c r="AR98" s="97">
        <v>5956</v>
      </c>
      <c r="AS98" s="97">
        <v>37981</v>
      </c>
      <c r="AT98" s="97">
        <v>5402</v>
      </c>
      <c r="AU98" s="97"/>
      <c r="AV98" s="97"/>
      <c r="AW98" s="97">
        <v>0</v>
      </c>
      <c r="AX98" s="98">
        <v>2053161</v>
      </c>
      <c r="AY98" s="98">
        <v>2053161</v>
      </c>
      <c r="BA98" s="89"/>
      <c r="BE98" s="74">
        <v>0</v>
      </c>
      <c r="BG98" s="89" t="s">
        <v>176</v>
      </c>
      <c r="BJ98" s="13"/>
      <c r="BK98" s="74">
        <v>760767</v>
      </c>
      <c r="BL98" s="72"/>
    </row>
    <row r="99" spans="2:64" ht="12.5" thickTop="1" thickBot="1" x14ac:dyDescent="0.35">
      <c r="B99" s="99" t="s">
        <v>177</v>
      </c>
      <c r="C99" s="100">
        <v>0</v>
      </c>
      <c r="D99" s="100">
        <v>0</v>
      </c>
      <c r="E99" s="100">
        <v>0</v>
      </c>
      <c r="F99" s="100">
        <v>0</v>
      </c>
      <c r="G99" s="100">
        <v>0</v>
      </c>
      <c r="H99" s="100">
        <v>0</v>
      </c>
      <c r="I99" s="100">
        <v>0</v>
      </c>
      <c r="J99" s="100">
        <v>0</v>
      </c>
      <c r="K99" s="100">
        <v>0</v>
      </c>
      <c r="L99" s="101">
        <v>0</v>
      </c>
      <c r="M99" s="102">
        <v>0</v>
      </c>
      <c r="N99" s="102">
        <v>0</v>
      </c>
      <c r="O99" s="102">
        <v>0</v>
      </c>
      <c r="P99" s="102">
        <v>0</v>
      </c>
      <c r="Q99" s="102">
        <v>0</v>
      </c>
      <c r="R99" s="102">
        <v>0</v>
      </c>
      <c r="S99" s="102">
        <v>0</v>
      </c>
      <c r="T99" s="102">
        <v>0</v>
      </c>
      <c r="U99" s="102">
        <v>0</v>
      </c>
      <c r="V99" s="102">
        <v>0</v>
      </c>
      <c r="W99" s="102">
        <v>0</v>
      </c>
      <c r="X99" s="102">
        <v>0</v>
      </c>
      <c r="Y99" s="102">
        <v>0</v>
      </c>
      <c r="Z99" s="102">
        <v>0</v>
      </c>
      <c r="AA99" s="102">
        <v>0</v>
      </c>
      <c r="AB99" s="102">
        <v>0</v>
      </c>
      <c r="AC99" s="102">
        <v>0</v>
      </c>
      <c r="AD99" s="102">
        <v>0</v>
      </c>
      <c r="AE99" s="102">
        <v>0</v>
      </c>
      <c r="AF99" s="102">
        <v>0</v>
      </c>
      <c r="AG99" s="102">
        <v>0</v>
      </c>
      <c r="AH99" s="102">
        <v>0</v>
      </c>
      <c r="AI99" s="102">
        <v>0</v>
      </c>
      <c r="AJ99" s="102">
        <v>0</v>
      </c>
      <c r="AK99" s="102">
        <v>0</v>
      </c>
      <c r="AL99" s="102">
        <v>0</v>
      </c>
      <c r="AM99" s="102">
        <v>0</v>
      </c>
      <c r="AN99" s="102">
        <v>0</v>
      </c>
      <c r="AO99" s="102">
        <v>0</v>
      </c>
      <c r="AP99" s="102">
        <v>0</v>
      </c>
      <c r="AQ99" s="102">
        <v>0</v>
      </c>
      <c r="AR99" s="102">
        <v>0</v>
      </c>
      <c r="AS99" s="102">
        <v>0</v>
      </c>
      <c r="AT99" s="102">
        <v>0</v>
      </c>
      <c r="AU99" s="102"/>
      <c r="AV99" s="102"/>
      <c r="AW99" s="102">
        <v>0</v>
      </c>
      <c r="AX99" s="80">
        <v>0</v>
      </c>
      <c r="AY99" s="103">
        <v>0</v>
      </c>
      <c r="BA99" s="17" t="s">
        <v>178</v>
      </c>
      <c r="BB99" s="18"/>
      <c r="BC99" s="18"/>
      <c r="BD99" s="18"/>
      <c r="BE99" s="103">
        <v>2209213</v>
      </c>
      <c r="BG99" s="17" t="s">
        <v>178</v>
      </c>
      <c r="BH99" s="18"/>
      <c r="BI99" s="18"/>
      <c r="BJ99" s="18"/>
      <c r="BK99" s="103">
        <v>2209213</v>
      </c>
      <c r="BL99" s="72"/>
    </row>
    <row r="100" spans="2:64" ht="12" thickTop="1" x14ac:dyDescent="0.3">
      <c r="BJ100" s="13"/>
      <c r="BL100" s="16"/>
    </row>
    <row r="101" spans="2:64" x14ac:dyDescent="0.3">
      <c r="BF101" s="72"/>
      <c r="BJ101" s="13"/>
      <c r="BL101" s="16"/>
    </row>
    <row r="102" spans="2:64" x14ac:dyDescent="0.3">
      <c r="BF102" s="11">
        <f>+BE99-BK99</f>
        <v>0</v>
      </c>
      <c r="BJ102" s="13"/>
      <c r="BL102" s="16"/>
    </row>
    <row r="103" spans="2:64" x14ac:dyDescent="0.3">
      <c r="BG103" s="12"/>
    </row>
  </sheetData>
  <mergeCells count="2">
    <mergeCell ref="A5:B7"/>
    <mergeCell ref="A49:B51"/>
  </mergeCells>
  <conditionalFormatting sqref="BF102">
    <cfRule type="cellIs" dxfId="0" priority="1" operator="notEqual">
      <formula>0</formula>
    </cfRule>
  </conditionalFormatting>
  <printOptions gridLines="1"/>
  <pageMargins left="0.19685039370078741" right="0.19685039370078741" top="0.59055118110236227" bottom="0.31496062992125984" header="0.51181102362204722" footer="0.23622047244094491"/>
  <pageSetup paperSize="9" fitToWidth="3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2007Crt</vt:lpstr>
      <vt:lpstr>2007Cst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Bertin Hevi</dc:creator>
  <cp:lastModifiedBy>Dadja Tazou</cp:lastModifiedBy>
  <dcterms:created xsi:type="dcterms:W3CDTF">2022-05-24T16:18:54Z</dcterms:created>
  <dcterms:modified xsi:type="dcterms:W3CDTF">2022-05-24T18:23:47Z</dcterms:modified>
</cp:coreProperties>
</file>